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autoCompressPictures="0"/>
  <mc:AlternateContent xmlns:mc="http://schemas.openxmlformats.org/markup-compatibility/2006">
    <mc:Choice Requires="x15">
      <x15ac:absPath xmlns:x15ac="http://schemas.microsoft.com/office/spreadsheetml/2010/11/ac" url="/Users/augustingosoniu/Desktop/"/>
    </mc:Choice>
  </mc:AlternateContent>
  <xr:revisionPtr revIDLastSave="0" documentId="13_ncr:1_{B05036F5-A7F3-D444-BD9E-7356DCC911E9}" xr6:coauthVersionLast="47" xr6:coauthVersionMax="47" xr10:uidLastSave="{00000000-0000-0000-0000-000000000000}"/>
  <bookViews>
    <workbookView xWindow="10820" yWindow="6780" windowWidth="43580" windowHeight="25000" tabRatio="897" xr2:uid="{00000000-000D-0000-FFFF-FFFF00000000}"/>
  </bookViews>
  <sheets>
    <sheet name="INDEX" sheetId="58227" r:id="rId1"/>
    <sheet name="Market_Ref_currency" sheetId="58252" r:id="rId2"/>
    <sheet name="Topic Segmentation" sheetId="58290" r:id="rId3"/>
    <sheet name="Generic Segmentation" sheetId="58292" r:id="rId4"/>
    <sheet name="Graphs_Market" sheetId="58287" r:id="rId5"/>
    <sheet name="Market_constant_EUR" sheetId="58276" r:id="rId6"/>
    <sheet name="Market_constant_USD" sheetId="58274" r:id="rId7"/>
    <sheet name="Market_current_EUR" sheetId="58277" r:id="rId8"/>
    <sheet name="Market_current_USD" sheetId="58278" r:id="rId9"/>
    <sheet name="Exchange_Rates" sheetId="58286" r:id="rId10"/>
    <sheet name="About_PAC" sheetId="58293" r:id="rId11"/>
  </sheets>
  <definedNames>
    <definedName name="_Druckbereich" localSheetId="4">Graphs_Market!$A$1:$O$5</definedName>
    <definedName name="_Druckbereich" localSheetId="0">INDEX!$A$1:$F$13</definedName>
    <definedName name="_Druckbereich" localSheetId="5">Market_constant_EUR!$A$1:$R$57</definedName>
    <definedName name="_Druckbereich" localSheetId="6">Market_constant_USD!$A$1:$R$57</definedName>
    <definedName name="_Druckbereich" localSheetId="7">Market_current_EUR!$A$1:$R$57</definedName>
    <definedName name="_Druckbereich" localSheetId="8">Market_current_USD!$A$1:$R$57</definedName>
    <definedName name="_Druckbereich" localSheetId="1">Market_Ref_currency!$A$1:$R$57</definedName>
    <definedName name="_xlnm._FilterDatabase" localSheetId="5" hidden="1">Market_constant_EUR!$A$7:$R$57</definedName>
    <definedName name="_xlnm._FilterDatabase" localSheetId="6" hidden="1">Market_constant_USD!$A$7:$R$7</definedName>
    <definedName name="_xlnm._FilterDatabase" localSheetId="7" hidden="1">Market_current_EUR!$A$7:$R$7</definedName>
    <definedName name="_xlnm._FilterDatabase" localSheetId="8" hidden="1">Market_current_USD!$A$7:$R$7</definedName>
    <definedName name="_xlnm._FilterDatabase" localSheetId="1" hidden="1">Market_Ref_currency!$A$7:$R$57</definedName>
    <definedName name="_Toc465489066" localSheetId="3">'Generic Segmentation'!$A$63</definedName>
    <definedName name="_xlnm.Print_Area" localSheetId="10">About_PAC!$A$1:$A$28</definedName>
    <definedName name="_xlnm.Print_Area" localSheetId="3">'Generic Segmentation'!$A$1:$G$133</definedName>
    <definedName name="reference_year" localSheetId="10">#REF!</definedName>
    <definedName name="reference_year" localSheetId="3">#REF!</definedName>
    <definedName name="reference_year" localSheetId="4">#REF!</definedName>
    <definedName name="reference_year" localSheetId="7">#REF!</definedName>
    <definedName name="reference_year" localSheetId="8">#REF!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58276" l="1"/>
  <c r="G8" i="58276"/>
  <c r="H8" i="58276"/>
  <c r="I8" i="58276"/>
  <c r="J8" i="58276"/>
  <c r="K8" i="58276"/>
  <c r="E9" i="58276"/>
  <c r="F9" i="58276"/>
  <c r="G9" i="58276"/>
  <c r="H9" i="58276"/>
  <c r="I9" i="58276"/>
  <c r="J9" i="58276"/>
  <c r="K9" i="58276"/>
  <c r="E10" i="58276"/>
  <c r="F10" i="58276"/>
  <c r="G10" i="58276"/>
  <c r="H10" i="58276"/>
  <c r="I10" i="58276"/>
  <c r="J10" i="58276"/>
  <c r="K10" i="58276"/>
  <c r="E11" i="58276"/>
  <c r="F11" i="58276"/>
  <c r="G11" i="58276"/>
  <c r="H11" i="58276"/>
  <c r="I11" i="58276"/>
  <c r="J11" i="58276"/>
  <c r="K11" i="58276"/>
  <c r="E12" i="58276"/>
  <c r="F12" i="58276"/>
  <c r="G12" i="58276"/>
  <c r="H12" i="58276"/>
  <c r="I12" i="58276"/>
  <c r="J12" i="58276"/>
  <c r="K12" i="58276"/>
  <c r="E13" i="58276"/>
  <c r="F13" i="58276"/>
  <c r="G13" i="58276"/>
  <c r="H13" i="58276"/>
  <c r="I13" i="58276"/>
  <c r="J13" i="58276"/>
  <c r="K13" i="58276"/>
  <c r="E14" i="58276"/>
  <c r="F14" i="58276"/>
  <c r="G14" i="58276"/>
  <c r="H14" i="58276"/>
  <c r="I14" i="58276"/>
  <c r="J14" i="58276"/>
  <c r="K14" i="58276"/>
  <c r="E15" i="58276"/>
  <c r="F15" i="58276"/>
  <c r="G15" i="58276"/>
  <c r="H15" i="58276"/>
  <c r="I15" i="58276"/>
  <c r="J15" i="58276"/>
  <c r="K15" i="58276"/>
  <c r="E16" i="58276"/>
  <c r="F16" i="58276"/>
  <c r="G16" i="58276"/>
  <c r="H16" i="58276"/>
  <c r="I16" i="58276"/>
  <c r="J16" i="58276"/>
  <c r="K16" i="58276"/>
  <c r="E17" i="58276"/>
  <c r="F17" i="58276"/>
  <c r="G17" i="58276"/>
  <c r="H17" i="58276"/>
  <c r="I17" i="58276"/>
  <c r="J17" i="58276"/>
  <c r="K17" i="58276"/>
  <c r="E18" i="58276"/>
  <c r="F18" i="58276"/>
  <c r="G18" i="58276"/>
  <c r="H18" i="58276"/>
  <c r="I18" i="58276"/>
  <c r="J18" i="58276"/>
  <c r="K18" i="58276"/>
  <c r="E19" i="58276"/>
  <c r="F19" i="58276"/>
  <c r="G19" i="58276"/>
  <c r="H19" i="58276"/>
  <c r="I19" i="58276"/>
  <c r="J19" i="58276"/>
  <c r="K19" i="58276"/>
  <c r="E20" i="58276"/>
  <c r="F20" i="58276"/>
  <c r="G20" i="58276"/>
  <c r="H20" i="58276"/>
  <c r="I20" i="58276"/>
  <c r="J20" i="58276"/>
  <c r="K20" i="58276"/>
  <c r="E21" i="58276"/>
  <c r="F21" i="58276"/>
  <c r="G21" i="58276"/>
  <c r="H21" i="58276"/>
  <c r="I21" i="58276"/>
  <c r="J21" i="58276"/>
  <c r="K21" i="58276"/>
  <c r="E22" i="58276"/>
  <c r="F22" i="58276"/>
  <c r="G22" i="58276"/>
  <c r="H22" i="58276"/>
  <c r="I22" i="58276"/>
  <c r="J22" i="58276"/>
  <c r="K22" i="58276"/>
  <c r="E23" i="58276"/>
  <c r="F23" i="58276"/>
  <c r="G23" i="58276"/>
  <c r="H23" i="58276"/>
  <c r="I23" i="58276"/>
  <c r="J23" i="58276"/>
  <c r="K23" i="58276"/>
  <c r="E24" i="58276"/>
  <c r="F24" i="58276"/>
  <c r="G24" i="58276"/>
  <c r="H24" i="58276"/>
  <c r="I24" i="58276"/>
  <c r="J24" i="58276"/>
  <c r="K24" i="58276"/>
  <c r="E25" i="58276"/>
  <c r="F25" i="58276"/>
  <c r="G25" i="58276"/>
  <c r="H25" i="58276"/>
  <c r="I25" i="58276"/>
  <c r="J25" i="58276"/>
  <c r="K25" i="58276"/>
  <c r="E26" i="58276"/>
  <c r="F26" i="58276"/>
  <c r="G26" i="58276"/>
  <c r="H26" i="58276"/>
  <c r="I26" i="58276"/>
  <c r="J26" i="58276"/>
  <c r="K26" i="58276"/>
  <c r="E27" i="58276"/>
  <c r="F27" i="58276"/>
  <c r="G27" i="58276"/>
  <c r="H27" i="58276"/>
  <c r="I27" i="58276"/>
  <c r="J27" i="58276"/>
  <c r="K27" i="58276"/>
  <c r="E28" i="58276"/>
  <c r="F28" i="58276"/>
  <c r="G28" i="58276"/>
  <c r="H28" i="58276"/>
  <c r="I28" i="58276"/>
  <c r="J28" i="58276"/>
  <c r="K28" i="58276"/>
  <c r="E29" i="58276"/>
  <c r="F29" i="58276"/>
  <c r="G29" i="58276"/>
  <c r="H29" i="58276"/>
  <c r="I29" i="58276"/>
  <c r="J29" i="58276"/>
  <c r="K29" i="58276"/>
  <c r="E30" i="58276"/>
  <c r="F30" i="58276"/>
  <c r="G30" i="58276"/>
  <c r="H30" i="58276"/>
  <c r="I30" i="58276"/>
  <c r="J30" i="58276"/>
  <c r="K30" i="58276"/>
  <c r="E31" i="58276"/>
  <c r="F31" i="58276"/>
  <c r="G31" i="58276"/>
  <c r="H31" i="58276"/>
  <c r="I31" i="58276"/>
  <c r="J31" i="58276"/>
  <c r="K31" i="58276"/>
  <c r="E32" i="58276"/>
  <c r="F32" i="58276"/>
  <c r="G32" i="58276"/>
  <c r="H32" i="58276"/>
  <c r="I32" i="58276"/>
  <c r="J32" i="58276"/>
  <c r="K32" i="58276"/>
  <c r="E33" i="58276"/>
  <c r="F33" i="58276"/>
  <c r="G33" i="58276"/>
  <c r="H33" i="58276"/>
  <c r="I33" i="58276"/>
  <c r="J33" i="58276"/>
  <c r="K33" i="58276"/>
  <c r="E34" i="58276"/>
  <c r="F34" i="58276"/>
  <c r="G34" i="58276"/>
  <c r="H34" i="58276"/>
  <c r="I34" i="58276"/>
  <c r="J34" i="58276"/>
  <c r="K34" i="58276"/>
  <c r="E35" i="58276"/>
  <c r="F35" i="58276"/>
  <c r="G35" i="58276"/>
  <c r="H35" i="58276"/>
  <c r="I35" i="58276"/>
  <c r="J35" i="58276"/>
  <c r="K35" i="58276"/>
  <c r="E36" i="58276"/>
  <c r="F36" i="58276"/>
  <c r="G36" i="58276"/>
  <c r="H36" i="58276"/>
  <c r="I36" i="58276"/>
  <c r="J36" i="58276"/>
  <c r="K36" i="58276"/>
  <c r="E37" i="58276"/>
  <c r="F37" i="58276"/>
  <c r="G37" i="58276"/>
  <c r="H37" i="58276"/>
  <c r="I37" i="58276"/>
  <c r="J37" i="58276"/>
  <c r="K37" i="58276"/>
  <c r="E38" i="58276"/>
  <c r="F38" i="58276"/>
  <c r="G38" i="58276"/>
  <c r="H38" i="58276"/>
  <c r="I38" i="58276"/>
  <c r="J38" i="58276"/>
  <c r="K38" i="58276"/>
  <c r="E39" i="58276"/>
  <c r="F39" i="58276"/>
  <c r="G39" i="58276"/>
  <c r="H39" i="58276"/>
  <c r="I39" i="58276"/>
  <c r="J39" i="58276"/>
  <c r="K39" i="58276"/>
  <c r="E40" i="58276"/>
  <c r="F40" i="58276"/>
  <c r="G40" i="58276"/>
  <c r="H40" i="58276"/>
  <c r="I40" i="58276"/>
  <c r="J40" i="58276"/>
  <c r="K40" i="58276"/>
  <c r="E41" i="58276"/>
  <c r="F41" i="58276"/>
  <c r="G41" i="58276"/>
  <c r="H41" i="58276"/>
  <c r="I41" i="58276"/>
  <c r="J41" i="58276"/>
  <c r="K41" i="58276"/>
  <c r="E42" i="58276"/>
  <c r="F42" i="58276"/>
  <c r="G42" i="58276"/>
  <c r="H42" i="58276"/>
  <c r="I42" i="58276"/>
  <c r="J42" i="58276"/>
  <c r="K42" i="58276"/>
  <c r="E43" i="58276"/>
  <c r="F43" i="58276"/>
  <c r="G43" i="58276"/>
  <c r="H43" i="58276"/>
  <c r="I43" i="58276"/>
  <c r="J43" i="58276"/>
  <c r="K43" i="58276"/>
  <c r="E44" i="58276"/>
  <c r="F44" i="58276"/>
  <c r="G44" i="58276"/>
  <c r="H44" i="58276"/>
  <c r="I44" i="58276"/>
  <c r="J44" i="58276"/>
  <c r="K44" i="58276"/>
  <c r="E45" i="58276"/>
  <c r="F45" i="58276"/>
  <c r="G45" i="58276"/>
  <c r="H45" i="58276"/>
  <c r="I45" i="58276"/>
  <c r="J45" i="58276"/>
  <c r="K45" i="58276"/>
  <c r="E46" i="58276"/>
  <c r="F46" i="58276"/>
  <c r="G46" i="58276"/>
  <c r="H46" i="58276"/>
  <c r="I46" i="58276"/>
  <c r="J46" i="58276"/>
  <c r="K46" i="58276"/>
  <c r="E47" i="58276"/>
  <c r="F47" i="58276"/>
  <c r="G47" i="58276"/>
  <c r="H47" i="58276"/>
  <c r="I47" i="58276"/>
  <c r="J47" i="58276"/>
  <c r="K47" i="58276"/>
  <c r="E48" i="58276"/>
  <c r="F48" i="58276"/>
  <c r="G48" i="58276"/>
  <c r="H48" i="58276"/>
  <c r="I48" i="58276"/>
  <c r="J48" i="58276"/>
  <c r="K48" i="58276"/>
  <c r="E49" i="58276"/>
  <c r="F49" i="58276"/>
  <c r="G49" i="58276"/>
  <c r="H49" i="58276"/>
  <c r="I49" i="58276"/>
  <c r="J49" i="58276"/>
  <c r="K49" i="58276"/>
  <c r="E50" i="58276"/>
  <c r="F50" i="58276"/>
  <c r="G50" i="58276"/>
  <c r="H50" i="58276"/>
  <c r="I50" i="58276"/>
  <c r="J50" i="58276"/>
  <c r="K50" i="58276"/>
  <c r="E51" i="58276"/>
  <c r="F51" i="58276"/>
  <c r="G51" i="58276"/>
  <c r="H51" i="58276"/>
  <c r="I51" i="58276"/>
  <c r="J51" i="58276"/>
  <c r="K51" i="58276"/>
  <c r="E52" i="58276"/>
  <c r="F52" i="58276"/>
  <c r="G52" i="58276"/>
  <c r="H52" i="58276"/>
  <c r="I52" i="58276"/>
  <c r="J52" i="58276"/>
  <c r="K52" i="58276"/>
  <c r="E53" i="58276"/>
  <c r="F53" i="58276"/>
  <c r="G53" i="58276"/>
  <c r="H53" i="58276"/>
  <c r="I53" i="58276"/>
  <c r="J53" i="58276"/>
  <c r="K53" i="58276"/>
  <c r="E54" i="58276"/>
  <c r="F54" i="58276"/>
  <c r="G54" i="58276"/>
  <c r="H54" i="58276"/>
  <c r="I54" i="58276"/>
  <c r="J54" i="58276"/>
  <c r="K54" i="58276"/>
  <c r="E55" i="58276"/>
  <c r="F55" i="58276"/>
  <c r="G55" i="58276"/>
  <c r="H55" i="58276"/>
  <c r="I55" i="58276"/>
  <c r="J55" i="58276"/>
  <c r="K55" i="58276"/>
  <c r="E56" i="58276"/>
  <c r="F56" i="58276"/>
  <c r="G56" i="58276"/>
  <c r="H56" i="58276"/>
  <c r="I56" i="58276"/>
  <c r="J56" i="58276"/>
  <c r="K56" i="58276"/>
  <c r="K56" i="58252"/>
  <c r="K55" i="58252"/>
  <c r="K54" i="58252"/>
  <c r="K53" i="58252"/>
  <c r="R53" i="58252" s="1"/>
  <c r="K52" i="58252"/>
  <c r="K51" i="58252"/>
  <c r="Q51" i="58252" s="1"/>
  <c r="K50" i="58252"/>
  <c r="K49" i="58252"/>
  <c r="Q49" i="58252" s="1"/>
  <c r="K48" i="58252"/>
  <c r="K47" i="58252"/>
  <c r="K46" i="58252"/>
  <c r="K45" i="58252"/>
  <c r="K44" i="58252"/>
  <c r="K43" i="58252"/>
  <c r="Q43" i="58252" s="1"/>
  <c r="K42" i="58252"/>
  <c r="K41" i="58252"/>
  <c r="K40" i="58252"/>
  <c r="K39" i="58252"/>
  <c r="K38" i="58252"/>
  <c r="K37" i="58252"/>
  <c r="K36" i="58252"/>
  <c r="R36" i="58252" s="1"/>
  <c r="K35" i="58252"/>
  <c r="Q35" i="58252" s="1"/>
  <c r="K34" i="58252"/>
  <c r="K33" i="58252"/>
  <c r="Q33" i="58252" s="1"/>
  <c r="K32" i="58252"/>
  <c r="K31" i="58252"/>
  <c r="K30" i="58252"/>
  <c r="K29" i="58252"/>
  <c r="K28" i="58252"/>
  <c r="K27" i="58252"/>
  <c r="R27" i="58252" s="1"/>
  <c r="K26" i="58252"/>
  <c r="K25" i="58252"/>
  <c r="Q25" i="58252" s="1"/>
  <c r="K24" i="58252"/>
  <c r="K23" i="58252"/>
  <c r="K22" i="58252"/>
  <c r="K21" i="58252"/>
  <c r="K20" i="58252"/>
  <c r="K19" i="58252"/>
  <c r="Q19" i="58252" s="1"/>
  <c r="K18" i="58252"/>
  <c r="K17" i="58252"/>
  <c r="K16" i="58252"/>
  <c r="K15" i="58252"/>
  <c r="K14" i="58252"/>
  <c r="K13" i="58252"/>
  <c r="K12" i="58252"/>
  <c r="K11" i="58252"/>
  <c r="Q11" i="58252" s="1"/>
  <c r="K10" i="58252"/>
  <c r="K9" i="58252"/>
  <c r="K8" i="58252"/>
  <c r="J56" i="58252"/>
  <c r="Q56" i="58252" s="1"/>
  <c r="J55" i="58252"/>
  <c r="J54" i="58252"/>
  <c r="Q54" i="58252" s="1"/>
  <c r="J53" i="58252"/>
  <c r="J52" i="58252"/>
  <c r="Q52" i="58252" s="1"/>
  <c r="J51" i="58252"/>
  <c r="J50" i="58252"/>
  <c r="J49" i="58252"/>
  <c r="J48" i="58252"/>
  <c r="Q48" i="58252" s="1"/>
  <c r="J47" i="58252"/>
  <c r="J46" i="58252"/>
  <c r="P46" i="58252" s="1"/>
  <c r="J45" i="58252"/>
  <c r="J44" i="58252"/>
  <c r="Q44" i="58252" s="1"/>
  <c r="J43" i="58252"/>
  <c r="J42" i="58252"/>
  <c r="J41" i="58252"/>
  <c r="J40" i="58252"/>
  <c r="Q40" i="58252" s="1"/>
  <c r="J39" i="58252"/>
  <c r="J38" i="58252"/>
  <c r="J37" i="58252"/>
  <c r="J36" i="58252"/>
  <c r="Q36" i="58252" s="1"/>
  <c r="J35" i="58252"/>
  <c r="J34" i="58252"/>
  <c r="J33" i="58252"/>
  <c r="J32" i="58252"/>
  <c r="Q32" i="58252" s="1"/>
  <c r="J31" i="58252"/>
  <c r="J30" i="58252"/>
  <c r="J29" i="58252"/>
  <c r="Q29" i="58252" s="1"/>
  <c r="J28" i="58252"/>
  <c r="P28" i="58252" s="1"/>
  <c r="J27" i="58252"/>
  <c r="J26" i="58252"/>
  <c r="J25" i="58252"/>
  <c r="J24" i="58252"/>
  <c r="Q24" i="58252" s="1"/>
  <c r="J23" i="58252"/>
  <c r="J22" i="58252"/>
  <c r="J21" i="58252"/>
  <c r="Q21" i="58252" s="1"/>
  <c r="J20" i="58252"/>
  <c r="Q20" i="58252" s="1"/>
  <c r="J19" i="58252"/>
  <c r="J18" i="58252"/>
  <c r="J17" i="58252"/>
  <c r="J16" i="58252"/>
  <c r="P16" i="58252" s="1"/>
  <c r="J15" i="58252"/>
  <c r="J14" i="58252"/>
  <c r="P14" i="58252" s="1"/>
  <c r="J13" i="58252"/>
  <c r="Q13" i="58252" s="1"/>
  <c r="J12" i="58252"/>
  <c r="Q12" i="58252" s="1"/>
  <c r="J11" i="58252"/>
  <c r="J10" i="58252"/>
  <c r="J9" i="58252"/>
  <c r="J8" i="58252"/>
  <c r="Q8" i="58252" s="1"/>
  <c r="I56" i="58252"/>
  <c r="I55" i="58252"/>
  <c r="P55" i="58252" s="1"/>
  <c r="I54" i="58252"/>
  <c r="I53" i="58252"/>
  <c r="P53" i="58252" s="1"/>
  <c r="I52" i="58252"/>
  <c r="I51" i="58252"/>
  <c r="I50" i="58252"/>
  <c r="P50" i="58252" s="1"/>
  <c r="I49" i="58252"/>
  <c r="P49" i="58252" s="1"/>
  <c r="I48" i="58252"/>
  <c r="I47" i="58252"/>
  <c r="I46" i="58252"/>
  <c r="O46" i="58252" s="1"/>
  <c r="I45" i="58252"/>
  <c r="I44" i="58252"/>
  <c r="I43" i="58252"/>
  <c r="I42" i="58252"/>
  <c r="I41" i="58252"/>
  <c r="P41" i="58252" s="1"/>
  <c r="I40" i="58252"/>
  <c r="I39" i="58252"/>
  <c r="I38" i="58252"/>
  <c r="P38" i="58252" s="1"/>
  <c r="I37" i="58252"/>
  <c r="P37" i="58252" s="1"/>
  <c r="I36" i="58252"/>
  <c r="I35" i="58252"/>
  <c r="I34" i="58252"/>
  <c r="I33" i="58252"/>
  <c r="P33" i="58252" s="1"/>
  <c r="I32" i="58252"/>
  <c r="I31" i="58252"/>
  <c r="O31" i="58252" s="1"/>
  <c r="I30" i="58252"/>
  <c r="P30" i="58252" s="1"/>
  <c r="I29" i="58252"/>
  <c r="P29" i="58252" s="1"/>
  <c r="I28" i="58252"/>
  <c r="O28" i="58252" s="1"/>
  <c r="I27" i="58252"/>
  <c r="I26" i="58252"/>
  <c r="I25" i="58252"/>
  <c r="P25" i="58252" s="1"/>
  <c r="I24" i="58252"/>
  <c r="I23" i="58252"/>
  <c r="I22" i="58252"/>
  <c r="P22" i="58252" s="1"/>
  <c r="I21" i="58252"/>
  <c r="P21" i="58252" s="1"/>
  <c r="I20" i="58252"/>
  <c r="I19" i="58252"/>
  <c r="I18" i="58252"/>
  <c r="I17" i="58252"/>
  <c r="O17" i="58252" s="1"/>
  <c r="I16" i="58252"/>
  <c r="I15" i="58252"/>
  <c r="I14" i="58252"/>
  <c r="I13" i="58252"/>
  <c r="P13" i="58252" s="1"/>
  <c r="I12" i="58252"/>
  <c r="I11" i="58252"/>
  <c r="I10" i="58252"/>
  <c r="I9" i="58252"/>
  <c r="O9" i="58252" s="1"/>
  <c r="I8" i="58252"/>
  <c r="H56" i="58252"/>
  <c r="H55" i="58252"/>
  <c r="H54" i="58252"/>
  <c r="H53" i="58252"/>
  <c r="H52" i="58252"/>
  <c r="N52" i="58252" s="1"/>
  <c r="H51" i="58252"/>
  <c r="O51" i="58252" s="1"/>
  <c r="H50" i="58252"/>
  <c r="H49" i="58252"/>
  <c r="N49" i="58252" s="1"/>
  <c r="H48" i="58252"/>
  <c r="H47" i="58252"/>
  <c r="O47" i="58252" s="1"/>
  <c r="H46" i="58252"/>
  <c r="N46" i="58252" s="1"/>
  <c r="H45" i="58252"/>
  <c r="O45" i="58252" s="1"/>
  <c r="H44" i="58252"/>
  <c r="H43" i="58252"/>
  <c r="O43" i="58252" s="1"/>
  <c r="H42" i="58252"/>
  <c r="H41" i="58252"/>
  <c r="N41" i="58252" s="1"/>
  <c r="H40" i="58252"/>
  <c r="H39" i="58252"/>
  <c r="H38" i="58252"/>
  <c r="O38" i="58252" s="1"/>
  <c r="H37" i="58252"/>
  <c r="H36" i="58252"/>
  <c r="H35" i="58252"/>
  <c r="O35" i="58252" s="1"/>
  <c r="H34" i="58252"/>
  <c r="O34" i="58252" s="1"/>
  <c r="H33" i="58252"/>
  <c r="H32" i="58252"/>
  <c r="H31" i="58252"/>
  <c r="H30" i="58252"/>
  <c r="H29" i="58252"/>
  <c r="O29" i="58252" s="1"/>
  <c r="H28" i="58252"/>
  <c r="H27" i="58252"/>
  <c r="O27" i="58252" s="1"/>
  <c r="H26" i="58252"/>
  <c r="H25" i="58252"/>
  <c r="H24" i="58252"/>
  <c r="H23" i="58252"/>
  <c r="H22" i="58252"/>
  <c r="H21" i="58252"/>
  <c r="O21" i="58252" s="1"/>
  <c r="H20" i="58252"/>
  <c r="H19" i="58252"/>
  <c r="O19" i="58252" s="1"/>
  <c r="H18" i="58252"/>
  <c r="H17" i="58252"/>
  <c r="N17" i="58252" s="1"/>
  <c r="H16" i="58252"/>
  <c r="H15" i="58252"/>
  <c r="H14" i="58252"/>
  <c r="O14" i="58252" s="1"/>
  <c r="H13" i="58252"/>
  <c r="O13" i="58252" s="1"/>
  <c r="H12" i="58252"/>
  <c r="H11" i="58252"/>
  <c r="O11" i="58252" s="1"/>
  <c r="H10" i="58252"/>
  <c r="H9" i="58252"/>
  <c r="H8" i="58252"/>
  <c r="G56" i="58252"/>
  <c r="G55" i="58252"/>
  <c r="G54" i="58252"/>
  <c r="G53" i="58252"/>
  <c r="N53" i="58252" s="1"/>
  <c r="G52" i="58252"/>
  <c r="G51" i="58252"/>
  <c r="G50" i="58252"/>
  <c r="M50" i="58252" s="1"/>
  <c r="G49" i="58252"/>
  <c r="G48" i="58252"/>
  <c r="G47" i="58252"/>
  <c r="G46" i="58252"/>
  <c r="G45" i="58252"/>
  <c r="N45" i="58252" s="1"/>
  <c r="G44" i="58252"/>
  <c r="G43" i="58252"/>
  <c r="G42" i="58252"/>
  <c r="N42" i="58252" s="1"/>
  <c r="G41" i="58252"/>
  <c r="G40" i="58252"/>
  <c r="G39" i="58252"/>
  <c r="G38" i="58252"/>
  <c r="G37" i="58252"/>
  <c r="M37" i="58252" s="1"/>
  <c r="G36" i="58252"/>
  <c r="N36" i="58252" s="1"/>
  <c r="G35" i="58252"/>
  <c r="G34" i="58252"/>
  <c r="R34" i="58252" s="1"/>
  <c r="G33" i="58252"/>
  <c r="G32" i="58252"/>
  <c r="G31" i="58252"/>
  <c r="G30" i="58252"/>
  <c r="G29" i="58252"/>
  <c r="R29" i="58252" s="1"/>
  <c r="G28" i="58252"/>
  <c r="G27" i="58252"/>
  <c r="G26" i="58252"/>
  <c r="R26" i="58252" s="1"/>
  <c r="G25" i="58252"/>
  <c r="M25" i="58252" s="1"/>
  <c r="G24" i="58252"/>
  <c r="G23" i="58252"/>
  <c r="G22" i="58252"/>
  <c r="G21" i="58252"/>
  <c r="M21" i="58252" s="1"/>
  <c r="G20" i="58252"/>
  <c r="M20" i="58252" s="1"/>
  <c r="G19" i="58252"/>
  <c r="M19" i="58252" s="1"/>
  <c r="G18" i="58252"/>
  <c r="N18" i="58252" s="1"/>
  <c r="G17" i="58252"/>
  <c r="M17" i="58252" s="1"/>
  <c r="G16" i="58252"/>
  <c r="G15" i="58252"/>
  <c r="G14" i="58252"/>
  <c r="G13" i="58252"/>
  <c r="M13" i="58252" s="1"/>
  <c r="G12" i="58252"/>
  <c r="N12" i="58252" s="1"/>
  <c r="G11" i="58252"/>
  <c r="G10" i="58252"/>
  <c r="N10" i="58252" s="1"/>
  <c r="G9" i="58252"/>
  <c r="G8" i="58252"/>
  <c r="F56" i="58252"/>
  <c r="F55" i="58252"/>
  <c r="M55" i="58252" s="1"/>
  <c r="F54" i="58252"/>
  <c r="F53" i="58252"/>
  <c r="F52" i="58252"/>
  <c r="L52" i="58252" s="1"/>
  <c r="F51" i="58252"/>
  <c r="F50" i="58252"/>
  <c r="F49" i="58252"/>
  <c r="F48" i="58252"/>
  <c r="F47" i="58252"/>
  <c r="L47" i="58252" s="1"/>
  <c r="F46" i="58252"/>
  <c r="F45" i="58252"/>
  <c r="F44" i="58252"/>
  <c r="M44" i="58252" s="1"/>
  <c r="F43" i="58252"/>
  <c r="M43" i="58252" s="1"/>
  <c r="F42" i="58252"/>
  <c r="L42" i="58252" s="1"/>
  <c r="F41" i="58252"/>
  <c r="F40" i="58252"/>
  <c r="F39" i="58252"/>
  <c r="F38" i="58252"/>
  <c r="F37" i="58252"/>
  <c r="F36" i="58252"/>
  <c r="M36" i="58252" s="1"/>
  <c r="F35" i="58252"/>
  <c r="M35" i="58252" s="1"/>
  <c r="F34" i="58252"/>
  <c r="F33" i="58252"/>
  <c r="F32" i="58252"/>
  <c r="F31" i="58252"/>
  <c r="L31" i="58252" s="1"/>
  <c r="F30" i="58252"/>
  <c r="F29" i="58252"/>
  <c r="F28" i="58252"/>
  <c r="M28" i="58252" s="1"/>
  <c r="F27" i="58252"/>
  <c r="M27" i="58252" s="1"/>
  <c r="F26" i="58252"/>
  <c r="F25" i="58252"/>
  <c r="F24" i="58252"/>
  <c r="F23" i="58252"/>
  <c r="F22" i="58252"/>
  <c r="F21" i="58252"/>
  <c r="F20" i="58252"/>
  <c r="F19" i="58252"/>
  <c r="F18" i="58252"/>
  <c r="F17" i="58252"/>
  <c r="F16" i="58252"/>
  <c r="F15" i="58252"/>
  <c r="M15" i="58252" s="1"/>
  <c r="F14" i="58252"/>
  <c r="F13" i="58252"/>
  <c r="F12" i="58252"/>
  <c r="M12" i="58252" s="1"/>
  <c r="F11" i="58252"/>
  <c r="M11" i="58252" s="1"/>
  <c r="F10" i="58252"/>
  <c r="F9" i="58252"/>
  <c r="M14" i="58252"/>
  <c r="L22" i="58252"/>
  <c r="M23" i="58252"/>
  <c r="L30" i="58252"/>
  <c r="L32" i="58252"/>
  <c r="M38" i="58252"/>
  <c r="L39" i="58252"/>
  <c r="L45" i="58252"/>
  <c r="M46" i="58252"/>
  <c r="L48" i="58252"/>
  <c r="M53" i="58252"/>
  <c r="F8" i="58252"/>
  <c r="M8" i="58252" s="1"/>
  <c r="M54" i="58252"/>
  <c r="M49" i="58252"/>
  <c r="L41" i="58252"/>
  <c r="L33" i="58252"/>
  <c r="L9" i="58252"/>
  <c r="R56" i="58252"/>
  <c r="O56" i="58252"/>
  <c r="N56" i="58252"/>
  <c r="M56" i="58252"/>
  <c r="L56" i="58252"/>
  <c r="R55" i="58252"/>
  <c r="Q55" i="58252"/>
  <c r="O55" i="58252"/>
  <c r="N55" i="58252"/>
  <c r="R54" i="58252"/>
  <c r="N54" i="58252"/>
  <c r="P51" i="58252"/>
  <c r="Q50" i="58252"/>
  <c r="O50" i="58252"/>
  <c r="R49" i="58252"/>
  <c r="O49" i="58252"/>
  <c r="R48" i="58252"/>
  <c r="O48" i="58252"/>
  <c r="N48" i="58252"/>
  <c r="M48" i="58252"/>
  <c r="R47" i="58252"/>
  <c r="Q47" i="58252"/>
  <c r="P47" i="58252"/>
  <c r="N47" i="58252"/>
  <c r="R46" i="58252"/>
  <c r="Q46" i="58252"/>
  <c r="R45" i="58252"/>
  <c r="Q45" i="58252"/>
  <c r="P45" i="58252"/>
  <c r="P43" i="58252"/>
  <c r="Q42" i="58252"/>
  <c r="P42" i="58252"/>
  <c r="O42" i="58252"/>
  <c r="R41" i="58252"/>
  <c r="Q41" i="58252"/>
  <c r="O41" i="58252"/>
  <c r="R40" i="58252"/>
  <c r="P40" i="58252"/>
  <c r="O40" i="58252"/>
  <c r="N40" i="58252"/>
  <c r="M40" i="58252"/>
  <c r="L40" i="58252"/>
  <c r="R39" i="58252"/>
  <c r="Q39" i="58252"/>
  <c r="P39" i="58252"/>
  <c r="O39" i="58252"/>
  <c r="N39" i="58252"/>
  <c r="R38" i="58252"/>
  <c r="Q38" i="58252"/>
  <c r="Q37" i="58252"/>
  <c r="O37" i="58252"/>
  <c r="N37" i="58252"/>
  <c r="P35" i="58252"/>
  <c r="N35" i="58252"/>
  <c r="Q34" i="58252"/>
  <c r="P34" i="58252"/>
  <c r="R33" i="58252"/>
  <c r="R32" i="58252"/>
  <c r="P32" i="58252"/>
  <c r="O32" i="58252"/>
  <c r="N32" i="58252"/>
  <c r="M32" i="58252"/>
  <c r="R31" i="58252"/>
  <c r="Q31" i="58252"/>
  <c r="P31" i="58252"/>
  <c r="N31" i="58252"/>
  <c r="M31" i="58252"/>
  <c r="R30" i="58252"/>
  <c r="Q30" i="58252"/>
  <c r="N30" i="58252"/>
  <c r="M30" i="58252"/>
  <c r="N28" i="58252"/>
  <c r="P27" i="58252"/>
  <c r="Q26" i="58252"/>
  <c r="P26" i="58252"/>
  <c r="O26" i="58252"/>
  <c r="N26" i="58252"/>
  <c r="R25" i="58252"/>
  <c r="N25" i="58252"/>
  <c r="R24" i="58252"/>
  <c r="O24" i="58252"/>
  <c r="N24" i="58252"/>
  <c r="M24" i="58252"/>
  <c r="L24" i="58252"/>
  <c r="R23" i="58252"/>
  <c r="Q23" i="58252"/>
  <c r="P23" i="58252"/>
  <c r="O23" i="58252"/>
  <c r="N23" i="58252"/>
  <c r="R22" i="58252"/>
  <c r="Q22" i="58252"/>
  <c r="N22" i="58252"/>
  <c r="R21" i="58252"/>
  <c r="P19" i="58252"/>
  <c r="Q18" i="58252"/>
  <c r="P18" i="58252"/>
  <c r="O18" i="58252"/>
  <c r="R17" i="58252"/>
  <c r="Q17" i="58252"/>
  <c r="P17" i="58252"/>
  <c r="R16" i="58252"/>
  <c r="Q16" i="58252"/>
  <c r="O16" i="58252"/>
  <c r="N16" i="58252"/>
  <c r="M16" i="58252"/>
  <c r="L16" i="58252"/>
  <c r="R15" i="58252"/>
  <c r="Q15" i="58252"/>
  <c r="P15" i="58252"/>
  <c r="O15" i="58252"/>
  <c r="N15" i="58252"/>
  <c r="R14" i="58252"/>
  <c r="Q14" i="58252"/>
  <c r="N14" i="58252"/>
  <c r="N13" i="58252"/>
  <c r="R12" i="58252"/>
  <c r="P11" i="58252"/>
  <c r="R10" i="58252"/>
  <c r="Q10" i="58252"/>
  <c r="P10" i="58252"/>
  <c r="O10" i="58252"/>
  <c r="R9" i="58252"/>
  <c r="Q9" i="58252"/>
  <c r="P9" i="58252"/>
  <c r="N9" i="58252"/>
  <c r="R8" i="58252"/>
  <c r="O8" i="58252"/>
  <c r="N8" i="58252"/>
  <c r="Q27" i="58252" l="1"/>
  <c r="Q53" i="58252"/>
  <c r="R11" i="58252"/>
  <c r="R35" i="58252"/>
  <c r="R43" i="58252"/>
  <c r="R28" i="58252"/>
  <c r="R44" i="58252"/>
  <c r="R52" i="58252"/>
  <c r="P8" i="58252"/>
  <c r="P24" i="58252"/>
  <c r="P48" i="58252"/>
  <c r="P56" i="58252"/>
  <c r="P54" i="58252"/>
  <c r="Q28" i="58252"/>
  <c r="P12" i="58252"/>
  <c r="P20" i="58252"/>
  <c r="P36" i="58252"/>
  <c r="P44" i="58252"/>
  <c r="P52" i="58252"/>
  <c r="O54" i="58252"/>
  <c r="O30" i="58252"/>
  <c r="O33" i="58252"/>
  <c r="O44" i="58252"/>
  <c r="O12" i="58252"/>
  <c r="O20" i="58252"/>
  <c r="O36" i="58252"/>
  <c r="O53" i="58252"/>
  <c r="O22" i="58252"/>
  <c r="O25" i="58252"/>
  <c r="N11" i="58252"/>
  <c r="N27" i="58252"/>
  <c r="N51" i="58252"/>
  <c r="N20" i="58252"/>
  <c r="O52" i="58252"/>
  <c r="N38" i="58252"/>
  <c r="N33" i="58252"/>
  <c r="M29" i="58252"/>
  <c r="N43" i="58252"/>
  <c r="N19" i="58252"/>
  <c r="N34" i="58252"/>
  <c r="R13" i="58252"/>
  <c r="R19" i="58252"/>
  <c r="N29" i="58252"/>
  <c r="N44" i="58252"/>
  <c r="R51" i="58252"/>
  <c r="M51" i="58252"/>
  <c r="M10" i="58252"/>
  <c r="M18" i="58252"/>
  <c r="M26" i="58252"/>
  <c r="M34" i="58252"/>
  <c r="R42" i="58252"/>
  <c r="R18" i="58252"/>
  <c r="R20" i="58252"/>
  <c r="N21" i="58252"/>
  <c r="R50" i="58252"/>
  <c r="R37" i="58252"/>
  <c r="N50" i="58252"/>
  <c r="M47" i="58252"/>
  <c r="L13" i="58252"/>
  <c r="L55" i="58252"/>
  <c r="L23" i="58252"/>
  <c r="L29" i="58252"/>
  <c r="L15" i="58252"/>
  <c r="M39" i="58252"/>
  <c r="M22" i="58252"/>
  <c r="L21" i="58252"/>
  <c r="L53" i="58252"/>
  <c r="M45" i="58252"/>
  <c r="L17" i="58252"/>
  <c r="M41" i="58252"/>
  <c r="L8" i="58252"/>
  <c r="L14" i="58252"/>
  <c r="L38" i="58252"/>
  <c r="L46" i="58252"/>
  <c r="L54" i="58252"/>
  <c r="M9" i="58252"/>
  <c r="L49" i="58252"/>
  <c r="M33" i="58252"/>
  <c r="L25" i="58252"/>
  <c r="L37" i="58252"/>
  <c r="M42" i="58252"/>
  <c r="L12" i="58252"/>
  <c r="L20" i="58252"/>
  <c r="L28" i="58252"/>
  <c r="L36" i="58252"/>
  <c r="L11" i="58252"/>
  <c r="M52" i="58252"/>
  <c r="L44" i="58252"/>
  <c r="L19" i="58252"/>
  <c r="L27" i="58252"/>
  <c r="L35" i="58252"/>
  <c r="L43" i="58252"/>
  <c r="L51" i="58252"/>
  <c r="L10" i="58252"/>
  <c r="L18" i="58252"/>
  <c r="L26" i="58252"/>
  <c r="L34" i="58252"/>
  <c r="L50" i="58252"/>
  <c r="K56" i="58278" l="1"/>
  <c r="J56" i="58278"/>
  <c r="I56" i="58278"/>
  <c r="H56" i="58278"/>
  <c r="G56" i="58278"/>
  <c r="F56" i="58278"/>
  <c r="E56" i="58278"/>
  <c r="K55" i="58278"/>
  <c r="J55" i="58278"/>
  <c r="I55" i="58278"/>
  <c r="H55" i="58278"/>
  <c r="G55" i="58278"/>
  <c r="F55" i="58278"/>
  <c r="E55" i="58278"/>
  <c r="K54" i="58278"/>
  <c r="J54" i="58278"/>
  <c r="I54" i="58278"/>
  <c r="H54" i="58278"/>
  <c r="G54" i="58278"/>
  <c r="F54" i="58278"/>
  <c r="E54" i="58278"/>
  <c r="K53" i="58278"/>
  <c r="J53" i="58278"/>
  <c r="I53" i="58278"/>
  <c r="H53" i="58278"/>
  <c r="G53" i="58278"/>
  <c r="F53" i="58278"/>
  <c r="E53" i="58278"/>
  <c r="K52" i="58278"/>
  <c r="J52" i="58278"/>
  <c r="I52" i="58278"/>
  <c r="H52" i="58278"/>
  <c r="G52" i="58278"/>
  <c r="F52" i="58278"/>
  <c r="E52" i="58278"/>
  <c r="K51" i="58278"/>
  <c r="J51" i="58278"/>
  <c r="I51" i="58278"/>
  <c r="H51" i="58278"/>
  <c r="G51" i="58278"/>
  <c r="F51" i="58278"/>
  <c r="E51" i="58278"/>
  <c r="K50" i="58278"/>
  <c r="J50" i="58278"/>
  <c r="I50" i="58278"/>
  <c r="H50" i="58278"/>
  <c r="G50" i="58278"/>
  <c r="F50" i="58278"/>
  <c r="E50" i="58278"/>
  <c r="K49" i="58278"/>
  <c r="J49" i="58278"/>
  <c r="I49" i="58278"/>
  <c r="H49" i="58278"/>
  <c r="G49" i="58278"/>
  <c r="F49" i="58278"/>
  <c r="E49" i="58278"/>
  <c r="K48" i="58278"/>
  <c r="J48" i="58278"/>
  <c r="I48" i="58278"/>
  <c r="H48" i="58278"/>
  <c r="G48" i="58278"/>
  <c r="F48" i="58278"/>
  <c r="E48" i="58278"/>
  <c r="K47" i="58278"/>
  <c r="J47" i="58278"/>
  <c r="I47" i="58278"/>
  <c r="H47" i="58278"/>
  <c r="G47" i="58278"/>
  <c r="F47" i="58278"/>
  <c r="E47" i="58278"/>
  <c r="K46" i="58278"/>
  <c r="J46" i="58278"/>
  <c r="I46" i="58278"/>
  <c r="H46" i="58278"/>
  <c r="G46" i="58278"/>
  <c r="F46" i="58278"/>
  <c r="E46" i="58278"/>
  <c r="K45" i="58278"/>
  <c r="J45" i="58278"/>
  <c r="I45" i="58278"/>
  <c r="H45" i="58278"/>
  <c r="G45" i="58278"/>
  <c r="F45" i="58278"/>
  <c r="E45" i="58278"/>
  <c r="K44" i="58278"/>
  <c r="J44" i="58278"/>
  <c r="I44" i="58278"/>
  <c r="H44" i="58278"/>
  <c r="G44" i="58278"/>
  <c r="F44" i="58278"/>
  <c r="E44" i="58278"/>
  <c r="K43" i="58278"/>
  <c r="J43" i="58278"/>
  <c r="I43" i="58278"/>
  <c r="H43" i="58278"/>
  <c r="G43" i="58278"/>
  <c r="F43" i="58278"/>
  <c r="E43" i="58278"/>
  <c r="K42" i="58278"/>
  <c r="J42" i="58278"/>
  <c r="I42" i="58278"/>
  <c r="H42" i="58278"/>
  <c r="G42" i="58278"/>
  <c r="F42" i="58278"/>
  <c r="E42" i="58278"/>
  <c r="K41" i="58278"/>
  <c r="J41" i="58278"/>
  <c r="I41" i="58278"/>
  <c r="H41" i="58278"/>
  <c r="G41" i="58278"/>
  <c r="F41" i="58278"/>
  <c r="E41" i="58278"/>
  <c r="K40" i="58278"/>
  <c r="J40" i="58278"/>
  <c r="I40" i="58278"/>
  <c r="H40" i="58278"/>
  <c r="G40" i="58278"/>
  <c r="F40" i="58278"/>
  <c r="E40" i="58278"/>
  <c r="K39" i="58278"/>
  <c r="J39" i="58278"/>
  <c r="I39" i="58278"/>
  <c r="H39" i="58278"/>
  <c r="G39" i="58278"/>
  <c r="F39" i="58278"/>
  <c r="E39" i="58278"/>
  <c r="K38" i="58278"/>
  <c r="J38" i="58278"/>
  <c r="I38" i="58278"/>
  <c r="H38" i="58278"/>
  <c r="G38" i="58278"/>
  <c r="F38" i="58278"/>
  <c r="E38" i="58278"/>
  <c r="K37" i="58278"/>
  <c r="J37" i="58278"/>
  <c r="I37" i="58278"/>
  <c r="H37" i="58278"/>
  <c r="G37" i="58278"/>
  <c r="F37" i="58278"/>
  <c r="E37" i="58278"/>
  <c r="K36" i="58278"/>
  <c r="J36" i="58278"/>
  <c r="I36" i="58278"/>
  <c r="H36" i="58278"/>
  <c r="G36" i="58278"/>
  <c r="F36" i="58278"/>
  <c r="E36" i="58278"/>
  <c r="K35" i="58278"/>
  <c r="J35" i="58278"/>
  <c r="I35" i="58278"/>
  <c r="H35" i="58278"/>
  <c r="G35" i="58278"/>
  <c r="F35" i="58278"/>
  <c r="E35" i="58278"/>
  <c r="K34" i="58278"/>
  <c r="J34" i="58278"/>
  <c r="I34" i="58278"/>
  <c r="H34" i="58278"/>
  <c r="G34" i="58278"/>
  <c r="F34" i="58278"/>
  <c r="E34" i="58278"/>
  <c r="K33" i="58278"/>
  <c r="J33" i="58278"/>
  <c r="I33" i="58278"/>
  <c r="H33" i="58278"/>
  <c r="G33" i="58278"/>
  <c r="F33" i="58278"/>
  <c r="E33" i="58278"/>
  <c r="K32" i="58278"/>
  <c r="J32" i="58278"/>
  <c r="I32" i="58278"/>
  <c r="H32" i="58278"/>
  <c r="G32" i="58278"/>
  <c r="F32" i="58278"/>
  <c r="E32" i="58278"/>
  <c r="K31" i="58278"/>
  <c r="J31" i="58278"/>
  <c r="I31" i="58278"/>
  <c r="H31" i="58278"/>
  <c r="G31" i="58278"/>
  <c r="F31" i="58278"/>
  <c r="E31" i="58278"/>
  <c r="K30" i="58278"/>
  <c r="J30" i="58278"/>
  <c r="I30" i="58278"/>
  <c r="H30" i="58278"/>
  <c r="G30" i="58278"/>
  <c r="F30" i="58278"/>
  <c r="E30" i="58278"/>
  <c r="K29" i="58278"/>
  <c r="J29" i="58278"/>
  <c r="I29" i="58278"/>
  <c r="H29" i="58278"/>
  <c r="G29" i="58278"/>
  <c r="F29" i="58278"/>
  <c r="E29" i="58278"/>
  <c r="K28" i="58278"/>
  <c r="J28" i="58278"/>
  <c r="I28" i="58278"/>
  <c r="H28" i="58278"/>
  <c r="G28" i="58278"/>
  <c r="F28" i="58278"/>
  <c r="E28" i="58278"/>
  <c r="K27" i="58278"/>
  <c r="J27" i="58278"/>
  <c r="I27" i="58278"/>
  <c r="H27" i="58278"/>
  <c r="G27" i="58278"/>
  <c r="F27" i="58278"/>
  <c r="E27" i="58278"/>
  <c r="K26" i="58278"/>
  <c r="J26" i="58278"/>
  <c r="I26" i="58278"/>
  <c r="H26" i="58278"/>
  <c r="G26" i="58278"/>
  <c r="F26" i="58278"/>
  <c r="E26" i="58278"/>
  <c r="K25" i="58278"/>
  <c r="J25" i="58278"/>
  <c r="I25" i="58278"/>
  <c r="H25" i="58278"/>
  <c r="G25" i="58278"/>
  <c r="F25" i="58278"/>
  <c r="E25" i="58278"/>
  <c r="K24" i="58278"/>
  <c r="J24" i="58278"/>
  <c r="I24" i="58278"/>
  <c r="H24" i="58278"/>
  <c r="G24" i="58278"/>
  <c r="F24" i="58278"/>
  <c r="E24" i="58278"/>
  <c r="K23" i="58278"/>
  <c r="J23" i="58278"/>
  <c r="I23" i="58278"/>
  <c r="H23" i="58278"/>
  <c r="G23" i="58278"/>
  <c r="F23" i="58278"/>
  <c r="E23" i="58278"/>
  <c r="K22" i="58278"/>
  <c r="J22" i="58278"/>
  <c r="I22" i="58278"/>
  <c r="H22" i="58278"/>
  <c r="G22" i="58278"/>
  <c r="F22" i="58278"/>
  <c r="E22" i="58278"/>
  <c r="K21" i="58278"/>
  <c r="J21" i="58278"/>
  <c r="I21" i="58278"/>
  <c r="H21" i="58278"/>
  <c r="G21" i="58278"/>
  <c r="F21" i="58278"/>
  <c r="E21" i="58278"/>
  <c r="K20" i="58278"/>
  <c r="J20" i="58278"/>
  <c r="I20" i="58278"/>
  <c r="H20" i="58278"/>
  <c r="G20" i="58278"/>
  <c r="F20" i="58278"/>
  <c r="E20" i="58278"/>
  <c r="K19" i="58278"/>
  <c r="J19" i="58278"/>
  <c r="I19" i="58278"/>
  <c r="H19" i="58278"/>
  <c r="G19" i="58278"/>
  <c r="F19" i="58278"/>
  <c r="E19" i="58278"/>
  <c r="K18" i="58278"/>
  <c r="J18" i="58278"/>
  <c r="I18" i="58278"/>
  <c r="H18" i="58278"/>
  <c r="G18" i="58278"/>
  <c r="F18" i="58278"/>
  <c r="E18" i="58278"/>
  <c r="K17" i="58278"/>
  <c r="J17" i="58278"/>
  <c r="I17" i="58278"/>
  <c r="H17" i="58278"/>
  <c r="G17" i="58278"/>
  <c r="F17" i="58278"/>
  <c r="E17" i="58278"/>
  <c r="K16" i="58278"/>
  <c r="J16" i="58278"/>
  <c r="I16" i="58278"/>
  <c r="H16" i="58278"/>
  <c r="G16" i="58278"/>
  <c r="F16" i="58278"/>
  <c r="E16" i="58278"/>
  <c r="K15" i="58278"/>
  <c r="J15" i="58278"/>
  <c r="I15" i="58278"/>
  <c r="H15" i="58278"/>
  <c r="G15" i="58278"/>
  <c r="F15" i="58278"/>
  <c r="E15" i="58278"/>
  <c r="K14" i="58278"/>
  <c r="J14" i="58278"/>
  <c r="I14" i="58278"/>
  <c r="H14" i="58278"/>
  <c r="G14" i="58278"/>
  <c r="F14" i="58278"/>
  <c r="E14" i="58278"/>
  <c r="K13" i="58278"/>
  <c r="J13" i="58278"/>
  <c r="I13" i="58278"/>
  <c r="H13" i="58278"/>
  <c r="G13" i="58278"/>
  <c r="F13" i="58278"/>
  <c r="E13" i="58278"/>
  <c r="K12" i="58278"/>
  <c r="J12" i="58278"/>
  <c r="I12" i="58278"/>
  <c r="H12" i="58278"/>
  <c r="G12" i="58278"/>
  <c r="F12" i="58278"/>
  <c r="E12" i="58278"/>
  <c r="K11" i="58278"/>
  <c r="J11" i="58278"/>
  <c r="I11" i="58278"/>
  <c r="H11" i="58278"/>
  <c r="G11" i="58278"/>
  <c r="F11" i="58278"/>
  <c r="E11" i="58278"/>
  <c r="K10" i="58278"/>
  <c r="J10" i="58278"/>
  <c r="I10" i="58278"/>
  <c r="H10" i="58278"/>
  <c r="G10" i="58278"/>
  <c r="F10" i="58278"/>
  <c r="E10" i="58278"/>
  <c r="K9" i="58278"/>
  <c r="J9" i="58278"/>
  <c r="I9" i="58278"/>
  <c r="H9" i="58278"/>
  <c r="G9" i="58278"/>
  <c r="F9" i="58278"/>
  <c r="E9" i="58278"/>
  <c r="K8" i="58278"/>
  <c r="J8" i="58278"/>
  <c r="I8" i="58278"/>
  <c r="H8" i="58278"/>
  <c r="G8" i="58278"/>
  <c r="F8" i="58278"/>
  <c r="E8" i="58278"/>
  <c r="K56" i="58277"/>
  <c r="J56" i="58277"/>
  <c r="I56" i="58277"/>
  <c r="H56" i="58277"/>
  <c r="G56" i="58277"/>
  <c r="F56" i="58277"/>
  <c r="E56" i="58277"/>
  <c r="K55" i="58277"/>
  <c r="J55" i="58277"/>
  <c r="I55" i="58277"/>
  <c r="H55" i="58277"/>
  <c r="G55" i="58277"/>
  <c r="F55" i="58277"/>
  <c r="E55" i="58277"/>
  <c r="K54" i="58277"/>
  <c r="J54" i="58277"/>
  <c r="I54" i="58277"/>
  <c r="H54" i="58277"/>
  <c r="G54" i="58277"/>
  <c r="F54" i="58277"/>
  <c r="E54" i="58277"/>
  <c r="K53" i="58277"/>
  <c r="J53" i="58277"/>
  <c r="I53" i="58277"/>
  <c r="H53" i="58277"/>
  <c r="G53" i="58277"/>
  <c r="F53" i="58277"/>
  <c r="E53" i="58277"/>
  <c r="K52" i="58277"/>
  <c r="J52" i="58277"/>
  <c r="I52" i="58277"/>
  <c r="H52" i="58277"/>
  <c r="G52" i="58277"/>
  <c r="F52" i="58277"/>
  <c r="E52" i="58277"/>
  <c r="K51" i="58277"/>
  <c r="J51" i="58277"/>
  <c r="I51" i="58277"/>
  <c r="H51" i="58277"/>
  <c r="G51" i="58277"/>
  <c r="F51" i="58277"/>
  <c r="E51" i="58277"/>
  <c r="K50" i="58277"/>
  <c r="J50" i="58277"/>
  <c r="I50" i="58277"/>
  <c r="H50" i="58277"/>
  <c r="G50" i="58277"/>
  <c r="F50" i="58277"/>
  <c r="E50" i="58277"/>
  <c r="K49" i="58277"/>
  <c r="J49" i="58277"/>
  <c r="I49" i="58277"/>
  <c r="H49" i="58277"/>
  <c r="G49" i="58277"/>
  <c r="F49" i="58277"/>
  <c r="E49" i="58277"/>
  <c r="K48" i="58277"/>
  <c r="J48" i="58277"/>
  <c r="I48" i="58277"/>
  <c r="H48" i="58277"/>
  <c r="G48" i="58277"/>
  <c r="F48" i="58277"/>
  <c r="E48" i="58277"/>
  <c r="K47" i="58277"/>
  <c r="J47" i="58277"/>
  <c r="I47" i="58277"/>
  <c r="H47" i="58277"/>
  <c r="G47" i="58277"/>
  <c r="F47" i="58277"/>
  <c r="E47" i="58277"/>
  <c r="K46" i="58277"/>
  <c r="J46" i="58277"/>
  <c r="I46" i="58277"/>
  <c r="H46" i="58277"/>
  <c r="G46" i="58277"/>
  <c r="F46" i="58277"/>
  <c r="E46" i="58277"/>
  <c r="K45" i="58277"/>
  <c r="J45" i="58277"/>
  <c r="I45" i="58277"/>
  <c r="H45" i="58277"/>
  <c r="G45" i="58277"/>
  <c r="F45" i="58277"/>
  <c r="E45" i="58277"/>
  <c r="K44" i="58277"/>
  <c r="J44" i="58277"/>
  <c r="I44" i="58277"/>
  <c r="H44" i="58277"/>
  <c r="G44" i="58277"/>
  <c r="F44" i="58277"/>
  <c r="E44" i="58277"/>
  <c r="K43" i="58277"/>
  <c r="J43" i="58277"/>
  <c r="I43" i="58277"/>
  <c r="H43" i="58277"/>
  <c r="G43" i="58277"/>
  <c r="F43" i="58277"/>
  <c r="E43" i="58277"/>
  <c r="K42" i="58277"/>
  <c r="J42" i="58277"/>
  <c r="I42" i="58277"/>
  <c r="H42" i="58277"/>
  <c r="G42" i="58277"/>
  <c r="F42" i="58277"/>
  <c r="E42" i="58277"/>
  <c r="K41" i="58277"/>
  <c r="J41" i="58277"/>
  <c r="I41" i="58277"/>
  <c r="H41" i="58277"/>
  <c r="G41" i="58277"/>
  <c r="F41" i="58277"/>
  <c r="E41" i="58277"/>
  <c r="K40" i="58277"/>
  <c r="J40" i="58277"/>
  <c r="I40" i="58277"/>
  <c r="H40" i="58277"/>
  <c r="G40" i="58277"/>
  <c r="F40" i="58277"/>
  <c r="E40" i="58277"/>
  <c r="K39" i="58277"/>
  <c r="J39" i="58277"/>
  <c r="I39" i="58277"/>
  <c r="H39" i="58277"/>
  <c r="G39" i="58277"/>
  <c r="F39" i="58277"/>
  <c r="E39" i="58277"/>
  <c r="K38" i="58277"/>
  <c r="J38" i="58277"/>
  <c r="I38" i="58277"/>
  <c r="H38" i="58277"/>
  <c r="G38" i="58277"/>
  <c r="F38" i="58277"/>
  <c r="E38" i="58277"/>
  <c r="K37" i="58277"/>
  <c r="J37" i="58277"/>
  <c r="I37" i="58277"/>
  <c r="H37" i="58277"/>
  <c r="G37" i="58277"/>
  <c r="F37" i="58277"/>
  <c r="E37" i="58277"/>
  <c r="K36" i="58277"/>
  <c r="J36" i="58277"/>
  <c r="I36" i="58277"/>
  <c r="H36" i="58277"/>
  <c r="G36" i="58277"/>
  <c r="F36" i="58277"/>
  <c r="E36" i="58277"/>
  <c r="K35" i="58277"/>
  <c r="J35" i="58277"/>
  <c r="I35" i="58277"/>
  <c r="H35" i="58277"/>
  <c r="G35" i="58277"/>
  <c r="F35" i="58277"/>
  <c r="E35" i="58277"/>
  <c r="K34" i="58277"/>
  <c r="J34" i="58277"/>
  <c r="I34" i="58277"/>
  <c r="H34" i="58277"/>
  <c r="G34" i="58277"/>
  <c r="F34" i="58277"/>
  <c r="E34" i="58277"/>
  <c r="K33" i="58277"/>
  <c r="J33" i="58277"/>
  <c r="I33" i="58277"/>
  <c r="H33" i="58277"/>
  <c r="G33" i="58277"/>
  <c r="F33" i="58277"/>
  <c r="E33" i="58277"/>
  <c r="K32" i="58277"/>
  <c r="J32" i="58277"/>
  <c r="I32" i="58277"/>
  <c r="H32" i="58277"/>
  <c r="G32" i="58277"/>
  <c r="F32" i="58277"/>
  <c r="E32" i="58277"/>
  <c r="K31" i="58277"/>
  <c r="J31" i="58277"/>
  <c r="I31" i="58277"/>
  <c r="H31" i="58277"/>
  <c r="G31" i="58277"/>
  <c r="F31" i="58277"/>
  <c r="E31" i="58277"/>
  <c r="K30" i="58277"/>
  <c r="J30" i="58277"/>
  <c r="I30" i="58277"/>
  <c r="H30" i="58277"/>
  <c r="G30" i="58277"/>
  <c r="F30" i="58277"/>
  <c r="E30" i="58277"/>
  <c r="K29" i="58277"/>
  <c r="J29" i="58277"/>
  <c r="I29" i="58277"/>
  <c r="H29" i="58277"/>
  <c r="G29" i="58277"/>
  <c r="F29" i="58277"/>
  <c r="E29" i="58277"/>
  <c r="K28" i="58277"/>
  <c r="J28" i="58277"/>
  <c r="I28" i="58277"/>
  <c r="H28" i="58277"/>
  <c r="G28" i="58277"/>
  <c r="F28" i="58277"/>
  <c r="E28" i="58277"/>
  <c r="K27" i="58277"/>
  <c r="J27" i="58277"/>
  <c r="I27" i="58277"/>
  <c r="H27" i="58277"/>
  <c r="G27" i="58277"/>
  <c r="F27" i="58277"/>
  <c r="E27" i="58277"/>
  <c r="K26" i="58277"/>
  <c r="J26" i="58277"/>
  <c r="I26" i="58277"/>
  <c r="H26" i="58277"/>
  <c r="G26" i="58277"/>
  <c r="F26" i="58277"/>
  <c r="E26" i="58277"/>
  <c r="K25" i="58277"/>
  <c r="J25" i="58277"/>
  <c r="I25" i="58277"/>
  <c r="H25" i="58277"/>
  <c r="G25" i="58277"/>
  <c r="F25" i="58277"/>
  <c r="E25" i="58277"/>
  <c r="K24" i="58277"/>
  <c r="J24" i="58277"/>
  <c r="I24" i="58277"/>
  <c r="H24" i="58277"/>
  <c r="G24" i="58277"/>
  <c r="F24" i="58277"/>
  <c r="E24" i="58277"/>
  <c r="K23" i="58277"/>
  <c r="J23" i="58277"/>
  <c r="I23" i="58277"/>
  <c r="H23" i="58277"/>
  <c r="G23" i="58277"/>
  <c r="F23" i="58277"/>
  <c r="E23" i="58277"/>
  <c r="K22" i="58277"/>
  <c r="J22" i="58277"/>
  <c r="I22" i="58277"/>
  <c r="H22" i="58277"/>
  <c r="G22" i="58277"/>
  <c r="F22" i="58277"/>
  <c r="E22" i="58277"/>
  <c r="K21" i="58277"/>
  <c r="J21" i="58277"/>
  <c r="I21" i="58277"/>
  <c r="H21" i="58277"/>
  <c r="G21" i="58277"/>
  <c r="F21" i="58277"/>
  <c r="E21" i="58277"/>
  <c r="K20" i="58277"/>
  <c r="J20" i="58277"/>
  <c r="I20" i="58277"/>
  <c r="H20" i="58277"/>
  <c r="G20" i="58277"/>
  <c r="F20" i="58277"/>
  <c r="E20" i="58277"/>
  <c r="K19" i="58277"/>
  <c r="J19" i="58277"/>
  <c r="I19" i="58277"/>
  <c r="H19" i="58277"/>
  <c r="G19" i="58277"/>
  <c r="F19" i="58277"/>
  <c r="E19" i="58277"/>
  <c r="K18" i="58277"/>
  <c r="J18" i="58277"/>
  <c r="I18" i="58277"/>
  <c r="H18" i="58277"/>
  <c r="G18" i="58277"/>
  <c r="F18" i="58277"/>
  <c r="E18" i="58277"/>
  <c r="K17" i="58277"/>
  <c r="J17" i="58277"/>
  <c r="I17" i="58277"/>
  <c r="H17" i="58277"/>
  <c r="G17" i="58277"/>
  <c r="F17" i="58277"/>
  <c r="E17" i="58277"/>
  <c r="K16" i="58277"/>
  <c r="J16" i="58277"/>
  <c r="I16" i="58277"/>
  <c r="H16" i="58277"/>
  <c r="G16" i="58277"/>
  <c r="F16" i="58277"/>
  <c r="E16" i="58277"/>
  <c r="K15" i="58277"/>
  <c r="J15" i="58277"/>
  <c r="I15" i="58277"/>
  <c r="H15" i="58277"/>
  <c r="G15" i="58277"/>
  <c r="F15" i="58277"/>
  <c r="E15" i="58277"/>
  <c r="K14" i="58277"/>
  <c r="J14" i="58277"/>
  <c r="I14" i="58277"/>
  <c r="H14" i="58277"/>
  <c r="G14" i="58277"/>
  <c r="F14" i="58277"/>
  <c r="E14" i="58277"/>
  <c r="K13" i="58277"/>
  <c r="J13" i="58277"/>
  <c r="I13" i="58277"/>
  <c r="H13" i="58277"/>
  <c r="G13" i="58277"/>
  <c r="F13" i="58277"/>
  <c r="E13" i="58277"/>
  <c r="K12" i="58277"/>
  <c r="J12" i="58277"/>
  <c r="I12" i="58277"/>
  <c r="H12" i="58277"/>
  <c r="G12" i="58277"/>
  <c r="F12" i="58277"/>
  <c r="E12" i="58277"/>
  <c r="K11" i="58277"/>
  <c r="J11" i="58277"/>
  <c r="I11" i="58277"/>
  <c r="H11" i="58277"/>
  <c r="G11" i="58277"/>
  <c r="F11" i="58277"/>
  <c r="E11" i="58277"/>
  <c r="K10" i="58277"/>
  <c r="J10" i="58277"/>
  <c r="I10" i="58277"/>
  <c r="H10" i="58277"/>
  <c r="G10" i="58277"/>
  <c r="F10" i="58277"/>
  <c r="E10" i="58277"/>
  <c r="K9" i="58277"/>
  <c r="J9" i="58277"/>
  <c r="I9" i="58277"/>
  <c r="H9" i="58277"/>
  <c r="G9" i="58277"/>
  <c r="F9" i="58277"/>
  <c r="E9" i="58277"/>
  <c r="K8" i="58277"/>
  <c r="J8" i="58277"/>
  <c r="I8" i="58277"/>
  <c r="H8" i="58277"/>
  <c r="G8" i="58277"/>
  <c r="F8" i="58277"/>
  <c r="E8" i="58277"/>
  <c r="K56" i="58274"/>
  <c r="J56" i="58274"/>
  <c r="I56" i="58274"/>
  <c r="H56" i="58274"/>
  <c r="G56" i="58274"/>
  <c r="F56" i="58274"/>
  <c r="E56" i="58274"/>
  <c r="K55" i="58274"/>
  <c r="J55" i="58274"/>
  <c r="I55" i="58274"/>
  <c r="H55" i="58274"/>
  <c r="G55" i="58274"/>
  <c r="F55" i="58274"/>
  <c r="E55" i="58274"/>
  <c r="K54" i="58274"/>
  <c r="J54" i="58274"/>
  <c r="I54" i="58274"/>
  <c r="H54" i="58274"/>
  <c r="G54" i="58274"/>
  <c r="F54" i="58274"/>
  <c r="E54" i="58274"/>
  <c r="K53" i="58274"/>
  <c r="J53" i="58274"/>
  <c r="I53" i="58274"/>
  <c r="H53" i="58274"/>
  <c r="G53" i="58274"/>
  <c r="F53" i="58274"/>
  <c r="E53" i="58274"/>
  <c r="K52" i="58274"/>
  <c r="J52" i="58274"/>
  <c r="I52" i="58274"/>
  <c r="H52" i="58274"/>
  <c r="G52" i="58274"/>
  <c r="F52" i="58274"/>
  <c r="E52" i="58274"/>
  <c r="K51" i="58274"/>
  <c r="J51" i="58274"/>
  <c r="I51" i="58274"/>
  <c r="H51" i="58274"/>
  <c r="G51" i="58274"/>
  <c r="F51" i="58274"/>
  <c r="E51" i="58274"/>
  <c r="K50" i="58274"/>
  <c r="J50" i="58274"/>
  <c r="I50" i="58274"/>
  <c r="H50" i="58274"/>
  <c r="G50" i="58274"/>
  <c r="F50" i="58274"/>
  <c r="E50" i="58274"/>
  <c r="K49" i="58274"/>
  <c r="J49" i="58274"/>
  <c r="I49" i="58274"/>
  <c r="H49" i="58274"/>
  <c r="G49" i="58274"/>
  <c r="F49" i="58274"/>
  <c r="E49" i="58274"/>
  <c r="K48" i="58274"/>
  <c r="J48" i="58274"/>
  <c r="I48" i="58274"/>
  <c r="H48" i="58274"/>
  <c r="G48" i="58274"/>
  <c r="F48" i="58274"/>
  <c r="E48" i="58274"/>
  <c r="K47" i="58274"/>
  <c r="J47" i="58274"/>
  <c r="I47" i="58274"/>
  <c r="H47" i="58274"/>
  <c r="G47" i="58274"/>
  <c r="F47" i="58274"/>
  <c r="E47" i="58274"/>
  <c r="K46" i="58274"/>
  <c r="J46" i="58274"/>
  <c r="I46" i="58274"/>
  <c r="H46" i="58274"/>
  <c r="G46" i="58274"/>
  <c r="F46" i="58274"/>
  <c r="E46" i="58274"/>
  <c r="K45" i="58274"/>
  <c r="J45" i="58274"/>
  <c r="I45" i="58274"/>
  <c r="H45" i="58274"/>
  <c r="G45" i="58274"/>
  <c r="F45" i="58274"/>
  <c r="E45" i="58274"/>
  <c r="K44" i="58274"/>
  <c r="J44" i="58274"/>
  <c r="I44" i="58274"/>
  <c r="H44" i="58274"/>
  <c r="G44" i="58274"/>
  <c r="F44" i="58274"/>
  <c r="E44" i="58274"/>
  <c r="K43" i="58274"/>
  <c r="J43" i="58274"/>
  <c r="I43" i="58274"/>
  <c r="H43" i="58274"/>
  <c r="G43" i="58274"/>
  <c r="F43" i="58274"/>
  <c r="E43" i="58274"/>
  <c r="K42" i="58274"/>
  <c r="J42" i="58274"/>
  <c r="I42" i="58274"/>
  <c r="H42" i="58274"/>
  <c r="G42" i="58274"/>
  <c r="F42" i="58274"/>
  <c r="E42" i="58274"/>
  <c r="K41" i="58274"/>
  <c r="J41" i="58274"/>
  <c r="I41" i="58274"/>
  <c r="H41" i="58274"/>
  <c r="G41" i="58274"/>
  <c r="F41" i="58274"/>
  <c r="E41" i="58274"/>
  <c r="K40" i="58274"/>
  <c r="J40" i="58274"/>
  <c r="I40" i="58274"/>
  <c r="H40" i="58274"/>
  <c r="G40" i="58274"/>
  <c r="F40" i="58274"/>
  <c r="E40" i="58274"/>
  <c r="K39" i="58274"/>
  <c r="J39" i="58274"/>
  <c r="I39" i="58274"/>
  <c r="H39" i="58274"/>
  <c r="G39" i="58274"/>
  <c r="F39" i="58274"/>
  <c r="E39" i="58274"/>
  <c r="K38" i="58274"/>
  <c r="J38" i="58274"/>
  <c r="I38" i="58274"/>
  <c r="H38" i="58274"/>
  <c r="G38" i="58274"/>
  <c r="F38" i="58274"/>
  <c r="E38" i="58274"/>
  <c r="K37" i="58274"/>
  <c r="J37" i="58274"/>
  <c r="I37" i="58274"/>
  <c r="H37" i="58274"/>
  <c r="G37" i="58274"/>
  <c r="F37" i="58274"/>
  <c r="E37" i="58274"/>
  <c r="K36" i="58274"/>
  <c r="J36" i="58274"/>
  <c r="I36" i="58274"/>
  <c r="H36" i="58274"/>
  <c r="G36" i="58274"/>
  <c r="F36" i="58274"/>
  <c r="E36" i="58274"/>
  <c r="K35" i="58274"/>
  <c r="J35" i="58274"/>
  <c r="I35" i="58274"/>
  <c r="H35" i="58274"/>
  <c r="G35" i="58274"/>
  <c r="F35" i="58274"/>
  <c r="E35" i="58274"/>
  <c r="K34" i="58274"/>
  <c r="J34" i="58274"/>
  <c r="I34" i="58274"/>
  <c r="H34" i="58274"/>
  <c r="G34" i="58274"/>
  <c r="F34" i="58274"/>
  <c r="E34" i="58274"/>
  <c r="K33" i="58274"/>
  <c r="J33" i="58274"/>
  <c r="I33" i="58274"/>
  <c r="H33" i="58274"/>
  <c r="G33" i="58274"/>
  <c r="F33" i="58274"/>
  <c r="E33" i="58274"/>
  <c r="K32" i="58274"/>
  <c r="J32" i="58274"/>
  <c r="I32" i="58274"/>
  <c r="H32" i="58274"/>
  <c r="G32" i="58274"/>
  <c r="F32" i="58274"/>
  <c r="E32" i="58274"/>
  <c r="K31" i="58274"/>
  <c r="J31" i="58274"/>
  <c r="I31" i="58274"/>
  <c r="H31" i="58274"/>
  <c r="G31" i="58274"/>
  <c r="F31" i="58274"/>
  <c r="E31" i="58274"/>
  <c r="K30" i="58274"/>
  <c r="J30" i="58274"/>
  <c r="I30" i="58274"/>
  <c r="H30" i="58274"/>
  <c r="G30" i="58274"/>
  <c r="F30" i="58274"/>
  <c r="E30" i="58274"/>
  <c r="K29" i="58274"/>
  <c r="J29" i="58274"/>
  <c r="I29" i="58274"/>
  <c r="H29" i="58274"/>
  <c r="G29" i="58274"/>
  <c r="F29" i="58274"/>
  <c r="E29" i="58274"/>
  <c r="K28" i="58274"/>
  <c r="J28" i="58274"/>
  <c r="I28" i="58274"/>
  <c r="H28" i="58274"/>
  <c r="G28" i="58274"/>
  <c r="F28" i="58274"/>
  <c r="E28" i="58274"/>
  <c r="K27" i="58274"/>
  <c r="J27" i="58274"/>
  <c r="I27" i="58274"/>
  <c r="H27" i="58274"/>
  <c r="G27" i="58274"/>
  <c r="F27" i="58274"/>
  <c r="E27" i="58274"/>
  <c r="K26" i="58274"/>
  <c r="J26" i="58274"/>
  <c r="I26" i="58274"/>
  <c r="H26" i="58274"/>
  <c r="G26" i="58274"/>
  <c r="F26" i="58274"/>
  <c r="E26" i="58274"/>
  <c r="K25" i="58274"/>
  <c r="J25" i="58274"/>
  <c r="I25" i="58274"/>
  <c r="H25" i="58274"/>
  <c r="G25" i="58274"/>
  <c r="F25" i="58274"/>
  <c r="E25" i="58274"/>
  <c r="K24" i="58274"/>
  <c r="J24" i="58274"/>
  <c r="I24" i="58274"/>
  <c r="H24" i="58274"/>
  <c r="G24" i="58274"/>
  <c r="F24" i="58274"/>
  <c r="E24" i="58274"/>
  <c r="K23" i="58274"/>
  <c r="J23" i="58274"/>
  <c r="I23" i="58274"/>
  <c r="H23" i="58274"/>
  <c r="G23" i="58274"/>
  <c r="F23" i="58274"/>
  <c r="E23" i="58274"/>
  <c r="K22" i="58274"/>
  <c r="J22" i="58274"/>
  <c r="I22" i="58274"/>
  <c r="H22" i="58274"/>
  <c r="G22" i="58274"/>
  <c r="F22" i="58274"/>
  <c r="E22" i="58274"/>
  <c r="K21" i="58274"/>
  <c r="J21" i="58274"/>
  <c r="I21" i="58274"/>
  <c r="H21" i="58274"/>
  <c r="G21" i="58274"/>
  <c r="F21" i="58274"/>
  <c r="E21" i="58274"/>
  <c r="K20" i="58274"/>
  <c r="J20" i="58274"/>
  <c r="I20" i="58274"/>
  <c r="H20" i="58274"/>
  <c r="G20" i="58274"/>
  <c r="F20" i="58274"/>
  <c r="E20" i="58274"/>
  <c r="K19" i="58274"/>
  <c r="J19" i="58274"/>
  <c r="I19" i="58274"/>
  <c r="H19" i="58274"/>
  <c r="G19" i="58274"/>
  <c r="F19" i="58274"/>
  <c r="E19" i="58274"/>
  <c r="K18" i="58274"/>
  <c r="J18" i="58274"/>
  <c r="I18" i="58274"/>
  <c r="H18" i="58274"/>
  <c r="G18" i="58274"/>
  <c r="F18" i="58274"/>
  <c r="E18" i="58274"/>
  <c r="K17" i="58274"/>
  <c r="J17" i="58274"/>
  <c r="I17" i="58274"/>
  <c r="H17" i="58274"/>
  <c r="G17" i="58274"/>
  <c r="F17" i="58274"/>
  <c r="E17" i="58274"/>
  <c r="K16" i="58274"/>
  <c r="J16" i="58274"/>
  <c r="I16" i="58274"/>
  <c r="H16" i="58274"/>
  <c r="G16" i="58274"/>
  <c r="F16" i="58274"/>
  <c r="E16" i="58274"/>
  <c r="K15" i="58274"/>
  <c r="J15" i="58274"/>
  <c r="I15" i="58274"/>
  <c r="H15" i="58274"/>
  <c r="G15" i="58274"/>
  <c r="F15" i="58274"/>
  <c r="E15" i="58274"/>
  <c r="K14" i="58274"/>
  <c r="J14" i="58274"/>
  <c r="I14" i="58274"/>
  <c r="H14" i="58274"/>
  <c r="G14" i="58274"/>
  <c r="F14" i="58274"/>
  <c r="E14" i="58274"/>
  <c r="K13" i="58274"/>
  <c r="J13" i="58274"/>
  <c r="I13" i="58274"/>
  <c r="H13" i="58274"/>
  <c r="G13" i="58274"/>
  <c r="F13" i="58274"/>
  <c r="E13" i="58274"/>
  <c r="K12" i="58274"/>
  <c r="J12" i="58274"/>
  <c r="I12" i="58274"/>
  <c r="H12" i="58274"/>
  <c r="G12" i="58274"/>
  <c r="F12" i="58274"/>
  <c r="E12" i="58274"/>
  <c r="K11" i="58274"/>
  <c r="J11" i="58274"/>
  <c r="I11" i="58274"/>
  <c r="H11" i="58274"/>
  <c r="G11" i="58274"/>
  <c r="F11" i="58274"/>
  <c r="E11" i="58274"/>
  <c r="K10" i="58274"/>
  <c r="J10" i="58274"/>
  <c r="I10" i="58274"/>
  <c r="H10" i="58274"/>
  <c r="G10" i="58274"/>
  <c r="F10" i="58274"/>
  <c r="E10" i="58274"/>
  <c r="K9" i="58274"/>
  <c r="J9" i="58274"/>
  <c r="I9" i="58274"/>
  <c r="H9" i="58274"/>
  <c r="G9" i="58274"/>
  <c r="F9" i="58274"/>
  <c r="E9" i="58274"/>
  <c r="K8" i="58274"/>
  <c r="J8" i="58274"/>
  <c r="I8" i="58274"/>
  <c r="H8" i="58274"/>
  <c r="G8" i="58274"/>
  <c r="F8" i="58274"/>
  <c r="E8" i="58274"/>
  <c r="E8" i="58276"/>
</calcChain>
</file>

<file path=xl/sharedStrings.xml><?xml version="1.0" encoding="utf-8"?>
<sst xmlns="http://schemas.openxmlformats.org/spreadsheetml/2006/main" count="1370" uniqueCount="297">
  <si>
    <t>Transport</t>
  </si>
  <si>
    <t>LIST OF CHARTS AND TABLES</t>
  </si>
  <si>
    <t>Utilities</t>
  </si>
  <si>
    <t>Reference Currency</t>
  </si>
  <si>
    <t>Type of information delivered</t>
  </si>
  <si>
    <t>Year of Figures</t>
  </si>
  <si>
    <t>Manufacturing</t>
  </si>
  <si>
    <t>Retail &amp; Wholesale</t>
  </si>
  <si>
    <t>Insurance</t>
  </si>
  <si>
    <t>Products &amp; Services</t>
  </si>
  <si>
    <t>Country/Region</t>
  </si>
  <si>
    <t>USD</t>
  </si>
  <si>
    <t>EUR</t>
  </si>
  <si>
    <t>Public Sector</t>
  </si>
  <si>
    <t>Copyright &amp; Legal Disclaimer</t>
  </si>
  <si>
    <t>Annual Growth Rates in %</t>
    <phoneticPr fontId="14" type="noConversion"/>
  </si>
  <si>
    <t>Total</t>
  </si>
  <si>
    <t>Services &amp; Consumers</t>
  </si>
  <si>
    <t>Publication Date</t>
    <phoneticPr fontId="9"/>
  </si>
  <si>
    <t>Contact Person</t>
    <phoneticPr fontId="9"/>
  </si>
  <si>
    <t>For any questions concerning this report, please contact</t>
  </si>
  <si>
    <t>1.1. Infrastructure Software &amp; Platforms</t>
  </si>
  <si>
    <t>1.2. Application Software Products</t>
  </si>
  <si>
    <t>1.2.1. Office, Content and Collaboration</t>
  </si>
  <si>
    <t>2.1.1. Infrastructure Support Services</t>
  </si>
  <si>
    <t>2.1.1.1. Hardware Maintenance</t>
  </si>
  <si>
    <t>2.1.1.2. Field Services and Services Desk</t>
  </si>
  <si>
    <t>2.1.3. Infrastructure Outsourcing Services</t>
  </si>
  <si>
    <t>2.1.3.1. End User Devices Outsourcing</t>
  </si>
  <si>
    <t>2.2.2. Application Management</t>
  </si>
  <si>
    <t>2.3. BPO</t>
  </si>
  <si>
    <t>- Business Process Outsourcing (BPO) – takeover of responsibility for an entire business process (or parts of it), also including specialized administrators besides the related infrastructure and application management</t>
  </si>
  <si>
    <t>3. HARDWARE</t>
  </si>
  <si>
    <t>4. PERSONNEL</t>
  </si>
  <si>
    <t>5. MISCELLANEOUS</t>
  </si>
  <si>
    <t xml:space="preserve">Banking </t>
  </si>
  <si>
    <t>Telecommunications</t>
  </si>
  <si>
    <t>Services</t>
  </si>
  <si>
    <t>For downloading the complete description of our segmentation, please go to:</t>
  </si>
  <si>
    <t>1.1.2. N3SM (Network, System, Storage and Security Management)</t>
  </si>
  <si>
    <t>1.1.3. Middleware</t>
  </si>
  <si>
    <t>1.2.2. Horizontal Business Applications (incl. BI)</t>
  </si>
  <si>
    <t>1.2.3. Vertical Business Applications</t>
  </si>
  <si>
    <t>1.2.4. Technical Applications</t>
  </si>
  <si>
    <t>Market Segment</t>
  </si>
  <si>
    <t>- Metal</t>
  </si>
  <si>
    <t>- Chemicals</t>
  </si>
  <si>
    <t>- Pharmaceuticals</t>
  </si>
  <si>
    <t>- Oil, Gas &amp; Mining</t>
  </si>
  <si>
    <t>- Food &amp; Beverage, Tobacco</t>
  </si>
  <si>
    <t>- Textile, Paper, Others</t>
  </si>
  <si>
    <t>- Aerospace &amp; Defense</t>
  </si>
  <si>
    <t>- Electrical Engineering &amp; High Tech</t>
  </si>
  <si>
    <t>- Mechanical &amp; Plant Engineering</t>
  </si>
  <si>
    <t>- Construction</t>
  </si>
  <si>
    <t xml:space="preserve">Follow us on Twitter: </t>
  </si>
  <si>
    <t>1.3.1. N3SM &amp; Middleware</t>
  </si>
  <si>
    <t>2. IT SERVICES</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</si>
  <si>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</si>
  <si>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</si>
  <si>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</si>
  <si>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</si>
  <si>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</si>
  <si>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</si>
  <si>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</si>
  <si>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</si>
  <si>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</si>
  <si>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Context</t>
  </si>
  <si>
    <t>Generic segmentation</t>
  </si>
  <si>
    <t>Topic segmentation</t>
  </si>
  <si>
    <t>Market Figures IoT</t>
  </si>
  <si>
    <t>Poland</t>
  </si>
  <si>
    <t>PLN</t>
  </si>
  <si>
    <t>ALL</t>
  </si>
  <si>
    <t>IoT Segment</t>
  </si>
  <si>
    <t>IoT Subsegment</t>
  </si>
  <si>
    <t>All contexts</t>
  </si>
  <si>
    <t>2.1.2.3. Infrastructure-related IT Training</t>
  </si>
  <si>
    <t>2.2.1.3. Application-related IT Training</t>
  </si>
  <si>
    <t>Connectivity</t>
  </si>
  <si>
    <t>Smart Transport</t>
  </si>
  <si>
    <t>Smart Energy &amp; Resources</t>
  </si>
  <si>
    <t>21/22</t>
  </si>
  <si>
    <t>22/23</t>
  </si>
  <si>
    <t>23/24</t>
  </si>
  <si>
    <t>24/25</t>
  </si>
  <si>
    <t>For more information, please visit:</t>
  </si>
  <si>
    <t xml:space="preserve">Follow us on LinkedIn: </t>
  </si>
  <si>
    <r>
      <rPr>
        <sz val="11"/>
        <rFont val="Wingdings"/>
        <charset val="2"/>
      </rPr>
      <t xml:space="preserve"> </t>
    </r>
    <r>
      <rPr>
        <sz val="11"/>
        <rFont val="Arial"/>
        <family val="2"/>
      </rPr>
      <t>Automotive &amp; Discrete Manufacturing incl.</t>
    </r>
  </si>
  <si>
    <r>
      <t>Consumers</t>
    </r>
    <r>
      <rPr>
        <sz val="11"/>
        <rFont val="Arial"/>
        <family val="2"/>
      </rPr>
      <t xml:space="preserve"> </t>
    </r>
  </si>
  <si>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</si>
  <si>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</si>
  <si>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</si>
  <si>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</si>
  <si>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</si>
  <si>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</si>
  <si>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</si>
  <si>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</si>
  <si>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</si>
  <si>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</si>
  <si>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</si>
  <si>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</si>
  <si>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</si>
  <si>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</si>
  <si>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</si>
  <si>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</si>
  <si>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</si>
  <si>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</si>
  <si>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</si>
  <si>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</si>
  <si>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</si>
  <si>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</si>
  <si>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</si>
  <si>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</si>
  <si>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</si>
  <si>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</si>
  <si>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</si>
  <si>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1.3.3. Horizontal Business Applications (incl. BI)</t>
  </si>
  <si>
    <t>1.3.4. Industry-specific applications</t>
  </si>
  <si>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</si>
  <si>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</si>
  <si>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</si>
  <si>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</si>
  <si>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</si>
  <si>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</si>
  <si>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</si>
  <si>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</si>
  <si>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</si>
  <si>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</si>
  <si>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</si>
  <si>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</si>
  <si>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</si>
  <si>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</si>
  <si>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</si>
  <si>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</si>
  <si>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</si>
  <si>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</si>
  <si>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</si>
  <si>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</si>
  <si>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</si>
  <si>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</si>
  <si>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</si>
  <si>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</si>
  <si>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</si>
  <si>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</si>
  <si>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</si>
  <si>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</si>
  <si>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</si>
  <si>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</si>
  <si>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</si>
  <si>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</si>
  <si>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</si>
  <si>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</si>
  <si>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</si>
  <si>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</si>
  <si>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</si>
  <si>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</si>
  <si>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</si>
  <si>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</si>
  <si>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</si>
  <si>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</si>
  <si>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</si>
  <si>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25/26</t>
  </si>
  <si>
    <t>26/27</t>
  </si>
  <si>
    <t>SITSI I Horizontals I Market Figures - Graphs</t>
  </si>
  <si>
    <r>
      <rPr>
        <b/>
        <sz val="22"/>
        <color theme="4"/>
        <rFont val="Avenir Black"/>
        <family val="2"/>
      </rPr>
      <t>VERTICAL</t>
    </r>
    <r>
      <rPr>
        <b/>
        <sz val="18"/>
        <color theme="4"/>
        <rFont val="Avenir Black"/>
        <family val="2"/>
      </rPr>
      <t xml:space="preserve"> 
View</t>
    </r>
  </si>
  <si>
    <t>1. SOFTWARE and CLOUD PLATFORMS</t>
  </si>
  <si>
    <r>
      <rPr>
        <b/>
        <sz val="22"/>
        <color theme="4"/>
        <rFont val="Avenir Black"/>
        <family val="2"/>
      </rPr>
      <t>HORIZONTAL</t>
    </r>
    <r>
      <rPr>
        <b/>
        <sz val="18"/>
        <color theme="4"/>
        <rFont val="Avenir Black"/>
        <family val="2"/>
      </rPr>
      <t xml:space="preserve"> 
View</t>
    </r>
  </si>
  <si>
    <t>Definition</t>
  </si>
  <si>
    <t>Relevant use cases (not exclusive)</t>
  </si>
  <si>
    <t>Smart Factory</t>
  </si>
  <si>
    <t>A smart factory uses smart products and digital services to become a highly-efficient, flexible and automated cyber-physical production system. This covers the improvement of all factory-related processes like production, intra-logistics, quality management and maintenance. Also the delivery of smart products and services to help others in realizing a smart factory.</t>
  </si>
  <si>
    <t>to stabilize production quality.</t>
  </si>
  <si>
    <t>Smart Vehicles</t>
  </si>
  <si>
    <t>Connected cars, trucks, buses, ships, trains and other vehicles can continuously and bi-directionally communicate with ecosystems (e.g. owners, drivers, OEMs, insurers, garages) and environments (traffic signals, other vehicles, smart home, etc.).</t>
  </si>
  <si>
    <t>Smart Transport &amp; Logistics</t>
  </si>
  <si>
    <t>Smart transport comprises connected and AI-based applications around public transportation of people and freights via rails, aviation and postal services. The main purpose is to increase trancparency and predictability of transportation networks, in order to optimize availability, in-time delivery and resiliency of transportation services.</t>
  </si>
  <si>
    <t>aircraft, ships, vans, trucks, rail cars) to enable better maintenance, tracking &amp; tracing, fuel and consumption management, vehicle health management, as well as driver health and behavior management.</t>
  </si>
  <si>
    <t>Usage of IoT technologies and AI to optimize energy management systems (like balancing energy networks and consumption), energy generation (like wind farms) and energy exploration (oil &amp; mining).</t>
  </si>
  <si>
    <t>Smart Cities &amp; Government</t>
  </si>
  <si>
    <t>Improve the operational efficiency across governmental agencies and administrative bodies and enhance the citizen and visitor experience by means of data-based information and services. Based on IoT networks and platforms that can collect, secure and combine data from other ecosystems, remote equipment and mobile devices.</t>
  </si>
  <si>
    <t>Smart Health</t>
  </si>
  <si>
    <t>IoT-related technologies can be used to improve healthcare services. This allows to simplify access, reduce costs, increase quality and security, reduce inefficiencies and make medication more secure.</t>
  </si>
  <si>
    <t>Other Smart Contexts</t>
  </si>
  <si>
    <t>This includes other IoT-related topics like smart finance, smart building and smart retail</t>
  </si>
  <si>
    <r>
      <t>AI-based continuous improvement</t>
    </r>
    <r>
      <rPr>
        <sz val="12"/>
        <rFont val="Arial"/>
        <family val="2"/>
      </rPr>
      <t>: leveraging AI to identify bottlenecks in real-time and visualize them to operators. This allows to continuously optimize the production process.</t>
    </r>
  </si>
  <si>
    <r>
      <t>Virtual production optimization</t>
    </r>
    <r>
      <rPr>
        <sz val="12"/>
        <rFont val="Arial"/>
        <family val="2"/>
      </rPr>
      <t>: Digital simulation of production configurations to identify the best possible set-up of production lines.</t>
    </r>
  </si>
  <si>
    <r>
      <t>Smart intra-logistics</t>
    </r>
    <r>
      <rPr>
        <sz val="12"/>
        <rFont val="Arial"/>
        <family val="2"/>
      </rPr>
      <t>: Sensor-controlled vehicles that act as autonomous delivery systems within a factory.</t>
    </r>
  </si>
  <si>
    <r>
      <t>Track &amp; Trace</t>
    </r>
    <r>
      <rPr>
        <sz val="12"/>
        <rFont val="Arial"/>
        <family val="2"/>
      </rPr>
      <t>: Use of digital technology within the whole production process and supply chain to verify the history or the location of raw materials, components, tools, end products, etc.</t>
    </r>
  </si>
  <si>
    <r>
      <t>Digital quality control</t>
    </r>
    <r>
      <rPr>
        <sz val="12"/>
        <rFont val="Arial"/>
        <family val="2"/>
      </rPr>
      <t>: Vision-based quality control of produced goods and if possible an automatic adjustment of the production process</t>
    </r>
  </si>
  <si>
    <r>
      <t>Smart maintenance</t>
    </r>
    <r>
      <rPr>
        <sz val="12"/>
        <rFont val="Arial"/>
        <family val="2"/>
      </rPr>
      <t>: Predictive maintenance leverages AI to optimize asset availability via upfront scheduling of maintenance services to prevent unexpected equipment failures.</t>
    </r>
  </si>
  <si>
    <r>
      <t>Driver assistance and autonomous driving</t>
    </r>
    <r>
      <rPr>
        <sz val="12"/>
        <rFont val="Arial"/>
        <family val="2"/>
      </rPr>
      <t>: Driver assistance systems are increasingly able to detect surroundings by using a variety of techniques (RADAR, LiDAR, GPS, odometry, computer vision). Therefore, advanced control systems interpret sensory information to increasingly automate the driving experience. The ultimate stage of this roadmap is fully autonomous driving (level 5).</t>
    </r>
  </si>
  <si>
    <r>
      <t>Smart services</t>
    </r>
    <r>
      <rPr>
        <sz val="12"/>
        <rFont val="Arial"/>
        <family val="2"/>
      </rPr>
      <t>: This contains connectivity-related services around the vehicle like remote diagnostics, predictive maintenance, automated garage service, but also services around the passengers like contextual services (emerging, access, tracking) or extended mobility services like smart parking.</t>
    </r>
  </si>
  <si>
    <r>
      <t>Fleet management</t>
    </r>
    <r>
      <rPr>
        <sz val="12"/>
        <rFont val="Arial"/>
        <family val="2"/>
      </rPr>
      <t>: Fleet management includes commercial vehicles (cars, aircraft, ships, vans, trucks, rail cars) and integrates functions like vehicle financing, maintenance, telematics like tracking &amp; tracing, fuel and consumption management as well as driver management for e.g. health and safety purposes.</t>
    </r>
  </si>
  <si>
    <r>
      <t>Infotainment</t>
    </r>
    <r>
      <rPr>
        <sz val="12"/>
        <rFont val="Arial"/>
        <family val="2"/>
      </rPr>
      <t>: Infotainment refers to a combination of information and entertainment. It includes services as well as hardware/software products and systems, “built in” or to be added to vehicles in order to enhance driver and/or passenger experience.</t>
    </r>
  </si>
  <si>
    <r>
      <t>Smart infrastructure</t>
    </r>
    <r>
      <rPr>
        <sz val="12"/>
        <rFont val="Arial"/>
        <family val="2"/>
      </rPr>
      <t>: Solutions based on connected assets give transparency over the used transport infrastructure. This includes sensor-based fleets of video cameras, toll collection points, parking sensors, induction loops, displays, traffic signs as well as cloud-based platforms that integrate the collected data from these assets and provide actionable insights for optimization of the flows of traffic and people.</t>
    </r>
  </si>
  <si>
    <r>
      <t>Fleet management</t>
    </r>
    <r>
      <rPr>
        <sz val="12"/>
        <rFont val="Arial"/>
        <family val="2"/>
      </rPr>
      <t>: Fleet management includes the provision of telematics data about commercial vehicles (cars,</t>
    </r>
  </si>
  <si>
    <r>
      <t>Smart deliveries and freight transport:</t>
    </r>
    <r>
      <rPr>
        <sz val="12"/>
        <rFont val="Arial"/>
        <family val="2"/>
      </rPr>
      <t> Apart from providing data about the fleet of vehicles used, IoT-enabled solutions can be used for monitoring the condition of the transported assets/goods. Additionally, new ways of delivery can be introduced by means of drones or robots.</t>
    </r>
  </si>
  <si>
    <r>
      <t>Smart grids &amp; intelligent network management</t>
    </r>
    <r>
      <rPr>
        <sz val="12"/>
        <rFont val="Arial"/>
        <family val="2"/>
      </rPr>
      <t>: Provision, management and operation of intelligent energy transmission networks able to dynamically manage decentralized energy usage over time and space according to supply and demand. Includes advanced diagnostic features to analyze in real time the state of the network, enabling a higher efficiency of the overall grid operation. Digital technologies and platforms allow a consolidated view of the grid, combining and analyzing asset information, geographical location, weather info, etc. This enables complex analyzes that improve transmission and distribution network management, asset management (thus reducing asset risks) and allow for load balancing.</t>
    </r>
  </si>
  <si>
    <r>
      <t>Smart assets &amp; predictive maintenance</t>
    </r>
    <r>
      <rPr>
        <sz val="12"/>
        <rFont val="Arial"/>
        <family val="2"/>
      </rPr>
      <t>: The use of sensors and connectivity modules as well as analytics to identify malfunctions and optimize maintenance by improving upfront scheduling of maintenance services and asset optimization.</t>
    </r>
  </si>
  <si>
    <r>
      <t>Digital mining &amp; exploration</t>
    </r>
    <r>
      <rPr>
        <sz val="12"/>
        <rFont val="Arial"/>
        <family val="2"/>
      </rPr>
      <t>: Use of analytics, automation, IoT, cloud, mobile and collaboration in mining &amp; exploration. This improves operating efficiency and security in mining, and more accurate and agile exploration.</t>
    </r>
  </si>
  <si>
    <r>
      <t>Smart public infrastructure</t>
    </r>
    <r>
      <rPr>
        <sz val="12"/>
        <rFont val="Arial"/>
        <family val="2"/>
      </rPr>
      <t>: Street lights, public buildings, tunnels and bridges, equipped with connected sensors, allow real-time data gathering to provide faster maintenance services and enhanced security for users.</t>
    </r>
  </si>
  <si>
    <r>
      <t>Smart traffic management</t>
    </r>
    <r>
      <rPr>
        <sz val="12"/>
        <rFont val="Arial"/>
        <family val="2"/>
      </rPr>
      <t>: Connected traffic infrastructure that delivers actionable insights to optimize the flow of traffic and allows usage-based payment models (Autobahn, city areas).</t>
    </r>
  </si>
  <si>
    <r>
      <t>Smart safety systems</t>
    </r>
    <r>
      <rPr>
        <sz val="12"/>
        <rFont val="Arial"/>
        <family val="2"/>
      </rPr>
      <t>: Use of video surveillance and AI for improving public safety and security in many areas like parks, stations, shopping malls, etc.</t>
    </r>
  </si>
  <si>
    <r>
      <t>Smart environmental solutions</t>
    </r>
    <r>
      <rPr>
        <sz val="12"/>
        <rFont val="Arial"/>
        <family val="2"/>
      </rPr>
      <t>: IoT-based solutions consist of various types of sensors and connectivity modules and serve to monitor environmental pollutants or phenomena such as noise, air pollution, radiation, waste management, etc.</t>
    </r>
  </si>
  <si>
    <r>
      <t>Smart parking and charging infrastructure</t>
    </r>
    <r>
      <rPr>
        <sz val="12"/>
        <rFont val="Arial"/>
        <family val="2"/>
      </rPr>
      <t>: An sensor-based parking and e-charging infrastructure. This shows unoccupied parking and charging spaces in cities, and allows digital reservation and payment.</t>
    </r>
  </si>
  <si>
    <r>
      <t>Telemedicine (incl. monitoring &amp; home-assisted living):</t>
    </r>
    <r>
      <rPr>
        <sz val="12"/>
        <rFont val="Arial"/>
        <family val="2"/>
      </rPr>
      <t> Remote interaction and treatment between patient and doctor, including remote monitoring of the patient status and real-time event-processing.</t>
    </r>
  </si>
  <si>
    <r>
      <t>Condition monitoring for drugs</t>
    </r>
    <r>
      <rPr>
        <sz val="12"/>
        <rFont val="Arial"/>
        <family val="2"/>
      </rPr>
      <t>: Solution to help monitor the condition of drugs to ensure safe usage. This can include traceability and fraud prevention.</t>
    </r>
  </si>
  <si>
    <r>
      <t>Fitness tracker</t>
    </r>
    <r>
      <rPr>
        <sz val="12"/>
        <rFont val="Arial"/>
        <family val="2"/>
      </rPr>
      <t>: Personal health devices to track and analyze fitness of people, in order to qualify for rewards from the healthcare provider. </t>
    </r>
  </si>
  <si>
    <r>
      <t>Usage-based insurance &amp; payment</t>
    </r>
    <r>
      <rPr>
        <sz val="12"/>
        <rFont val="Arial"/>
        <family val="2"/>
      </rPr>
      <t>: Usage-based insurance schemes, often referred to as “pay as you drive” (PAYD) or “pay how you drive” (PHYD), have already become popular among car manufacturers and car insurers. In general, contextual insurance makes use of pay-as-you-use or pay-how-you-use accounting models, based on sensors and environmental data.</t>
    </r>
  </si>
  <si>
    <r>
      <t>Connected insurance</t>
    </r>
    <r>
      <rPr>
        <sz val="12"/>
        <rFont val="Arial"/>
        <family val="2"/>
      </rPr>
      <t>: Insurance companies make use of sensors and real-time alerts to minimize the risk of damage (caused e.g. by water or fire).</t>
    </r>
  </si>
  <si>
    <r>
      <t>Smart buildings and retail store</t>
    </r>
    <r>
      <rPr>
        <sz val="12"/>
        <rFont val="Arial"/>
        <family val="2"/>
      </rPr>
      <t>: IoT-related use cases can improve the efficiency of energy, asset, security and facility management, but also the user experience through indoor navigation.</t>
    </r>
  </si>
  <si>
    <r>
      <t>Smart store furniture and items (shelves, mirrors, baskets, etc.):</t>
    </r>
    <r>
      <rPr>
        <sz val="12"/>
        <rFont val="Arial"/>
        <family val="2"/>
      </rPr>
      <t> Use of connected furniture or items can improve in-store customer experience and retail operations. Smart shelves notice when an item is picked up and can show product details on a display. Electronic shelf labeling is enabled by QR codes or NFC, which can be linked to mobile apps. Smart baskets detect the items placed in it and enable a self-checkout concept without cashiers. Digital mirrors enable digital clothes fitting.</t>
    </r>
  </si>
  <si>
    <r>
      <rPr>
        <b/>
        <sz val="12"/>
        <rFont val="Arial"/>
        <family val="2"/>
      </rPr>
      <t>Smart metering</t>
    </r>
    <r>
      <rPr>
        <sz val="12"/>
        <rFont val="Arial"/>
        <family val="2"/>
      </rPr>
      <t>: Deployment of intelligent measuring systems for energy consumption (and generation in case of renewable energies), allowing two-way communication and thus enabling real-time insight into power consumption (and generation) as well as new services such as differing tariffs, energy savings initiatives, smart home services, etc.</t>
    </r>
  </si>
  <si>
    <r>
      <t xml:space="preserve">Cloud IoT Data Management: </t>
    </r>
    <r>
      <rPr>
        <sz val="14"/>
        <rFont val="Arial"/>
        <family val="2"/>
      </rPr>
      <t>Contains cloud-based IoT data capturing, collection, storage, harmonization and distribution for further processing.</t>
    </r>
  </si>
  <si>
    <r>
      <t xml:space="preserve">Edge IoT Data Management: </t>
    </r>
    <r>
      <rPr>
        <sz val="14"/>
        <rFont val="Arial"/>
        <family val="2"/>
      </rPr>
      <t>Covers edge-based IoT data capturing, collection, storage, harmonization and distribution for further processing.</t>
    </r>
  </si>
  <si>
    <r>
      <t>IoT Device Management:</t>
    </r>
    <r>
      <rPr>
        <sz val="14"/>
        <rFont val="Arial"/>
        <family val="2"/>
      </rPr>
      <t xml:space="preserve"> Includes device provisioning, remote software update (also over the air - OTA) and remote device control capabilities.</t>
    </r>
  </si>
  <si>
    <r>
      <t xml:space="preserve">Security: </t>
    </r>
    <r>
      <rPr>
        <sz val="14"/>
        <rFont val="Arial"/>
        <family val="2"/>
      </rPr>
      <t>Contains security capabilities around all IoT-related elements like devices, data, applications and network infrastructures. </t>
    </r>
  </si>
  <si>
    <r>
      <t xml:space="preserve">AI, Analytics, visualization: </t>
    </r>
    <r>
      <rPr>
        <sz val="14"/>
        <rFont val="Arial"/>
        <family val="2"/>
      </rPr>
      <t>Covers data preparation, analytics-related data processing (including training and inference of algorithms in the context of machine learning) and the visualization of insights via tools like dashboards.</t>
    </r>
  </si>
  <si>
    <r>
      <t xml:space="preserve">IoT Applications: </t>
    </r>
    <r>
      <rPr>
        <sz val="14"/>
        <rFont val="Arial"/>
        <family val="2"/>
      </rPr>
      <t>Applications which utilize sensor and machine data around specific processes and use cases. Examples are fleet management, track &amp; trace, SCADA/MES, SCM and other tools for simulations and event-processing.</t>
    </r>
  </si>
  <si>
    <r>
      <t xml:space="preserve">Embedded System: </t>
    </r>
    <r>
      <rPr>
        <sz val="14"/>
        <rFont val="Arial"/>
        <family val="2"/>
      </rPr>
      <t>a computer system, which is an integrated part of a larger mechanical or electronic system. It has a dedicated function and typically controls the physical operations of the machine (in real-time). Developing Firmware and leveraging real-time operating systems (ROS) are important aspects in this space.</t>
    </r>
  </si>
  <si>
    <r>
      <t xml:space="preserve">Connectivity: </t>
    </r>
    <r>
      <rPr>
        <sz val="14"/>
        <rFont val="Arial"/>
        <family val="2"/>
      </rPr>
      <t>All enablement and operation capabilities around different networks. This includes connectivity via mobile networks (SIM cards), LPWAN  technology  (LoRA,  Sigfox, NB-IoT) and private mobile networks (Wifi, 5G campus networks)</t>
    </r>
  </si>
  <si>
    <t>Definitions:</t>
  </si>
  <si>
    <r>
      <t>Mobility as a service (MaaS):</t>
    </r>
    <r>
      <rPr>
        <sz val="12"/>
        <rFont val="Arial"/>
        <family val="2"/>
      </rPr>
      <t> The use of digital and IoT solutions to enable innovative mobility services such as multi-modal ticketing solutions consists of multiple transport means such as public transport, bike, car and</t>
    </r>
    <r>
      <rPr>
        <b/>
        <sz val="12"/>
        <rFont val="Arial"/>
        <family val="2"/>
      </rPr>
      <t xml:space="preserve"> </t>
    </r>
    <r>
      <rPr>
        <sz val="12"/>
        <rFont val="Arial"/>
        <family val="2"/>
      </rPr>
      <t>truck sharing concepts.</t>
    </r>
  </si>
  <si>
    <r>
      <t>Connected worker</t>
    </r>
    <r>
      <rPr>
        <sz val="12"/>
        <rFont val="Arial"/>
        <family val="2"/>
      </rPr>
      <t>: A connected worker uses digital worker support</t>
    </r>
    <r>
      <rPr>
        <b/>
        <sz val="12"/>
        <rFont val="Arial"/>
        <family val="2"/>
      </rPr>
      <t xml:space="preserve"> </t>
    </r>
    <r>
      <rPr>
        <sz val="12"/>
        <rFont val="Arial"/>
        <family val="2"/>
      </rPr>
      <t>systems like augmented reality to improve working efficiency. In addition, they can collect data via sensors (e.g. via wearables or cameras).</t>
    </r>
  </si>
  <si>
    <r>
      <t>Fleet management and predictive maintenance of medical devices</t>
    </r>
    <r>
      <rPr>
        <sz val="12"/>
        <rFont val="Arial"/>
        <family val="2"/>
      </rPr>
      <t>: Gathering and analysis of captured data for fleet</t>
    </r>
    <r>
      <rPr>
        <b/>
        <sz val="12"/>
        <rFont val="Arial"/>
        <family val="2"/>
      </rPr>
      <t xml:space="preserve"> </t>
    </r>
    <r>
      <rPr>
        <sz val="12"/>
        <rFont val="Arial"/>
        <family val="2"/>
      </rPr>
      <t>management (tracking) or forecasting of maintenance needs, with as few consequences as possible for user and patient.</t>
    </r>
  </si>
  <si>
    <t>Infrastructure &amp; Middleware</t>
  </si>
  <si>
    <t>Applications</t>
  </si>
  <si>
    <t>Total Services</t>
  </si>
  <si>
    <t>SITSI I Horizontals I Market Figures - by Context, Market Segment and IoT Segments</t>
  </si>
  <si>
    <t>Smart Energy 
&amp; Resources</t>
  </si>
  <si>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</si>
  <si>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</si>
  <si>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sz val="11"/>
        <rFont val="Wingdings"/>
        <charset val="2"/>
      </rPr>
      <t xml:space="preserve"> </t>
    </r>
    <r>
      <rPr>
        <sz val="11"/>
        <rFont val="Arial"/>
        <family val="2"/>
      </rPr>
      <t>It refers to all personnel-related costs (IT salaries &amp; other staff costs)</t>
    </r>
  </si>
  <si>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</si>
  <si>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</si>
  <si>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</si>
  <si>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</si>
  <si>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</si>
  <si>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</si>
  <si>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</si>
  <si>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t>1.4. Public IaaS/PaaS</t>
  </si>
  <si>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</si>
  <si>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It includes all kinds of horizontal business applications (see above), sold "as a service"</t>
    </r>
  </si>
  <si>
    <r>
      <rPr>
        <sz val="11"/>
        <rFont val="Wingdings"/>
        <charset val="2"/>
      </rPr>
      <t xml:space="preserve"> </t>
    </r>
    <r>
      <rPr>
        <sz val="11"/>
        <rFont val="Arial"/>
        <family val="2"/>
      </rPr>
      <t>It includes Office, Content and Collaboration (see above) software sold "as a service"</t>
    </r>
  </si>
  <si>
    <t>1.3.2. Office, Content and Collaboration</t>
  </si>
  <si>
    <r>
      <rPr>
        <sz val="11"/>
        <rFont val="Wingdings"/>
        <charset val="2"/>
      </rPr>
      <t xml:space="preserve"> </t>
    </r>
    <r>
      <rPr>
        <sz val="11"/>
        <rFont val="Arial"/>
        <family val="2"/>
      </rPr>
      <t>It includes N3SM &amp; Middleware (see above) software sold "as a service"</t>
    </r>
  </si>
  <si>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</si>
  <si>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</si>
  <si>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</si>
  <si>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1.1.1. Operating Systems</t>
    <phoneticPr fontId="3" type="noConversion"/>
  </si>
  <si>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</si>
  <si>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</si>
  <si>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</si>
  <si>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</si>
  <si>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</si>
  <si>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</si>
  <si>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</si>
  <si>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Software &amp; Cloud Platforms, Services, Connectivity</t>
  </si>
  <si>
    <t>Software &amp; Cloud Platforms</t>
  </si>
  <si>
    <t>Total Software &amp; Cloud Platforms</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</si>
  <si>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</si>
  <si>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</si>
  <si>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</si>
  <si>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</si>
  <si>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</si>
  <si>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</si>
  <si>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CAGR 23/27</t>
  </si>
  <si>
    <t>Important note: PAC figures include only revenues from licenses and maintenance/ support fees directly charged by the software manufacturer. All related revenues from implementation services (consulting, implementation/ customization, training) are booked as services revenues.</t>
  </si>
  <si>
    <t>Important note: PAC figures for SaaS include the Software part (licences and maintenance), as well as the hosting part (operation of the solution and related infrastructure) of a SaaS agreement.</t>
  </si>
  <si>
    <t>Important note: PAC only considers processes that are to a significant degree supported by IT (e.g. accounting, human resources, logistics, billing, card processing, etc.).</t>
  </si>
  <si>
    <t>Important note: PAC does not include games (consoles and software) in its market analysis.</t>
  </si>
  <si>
    <t>source: IMF April 2023</t>
  </si>
  <si>
    <t>https://twitter.com/PAC_Analyst</t>
  </si>
  <si>
    <t>https://www.linkedin.com/company/pierreaudoinconsultants</t>
  </si>
  <si>
    <t>https://sitsi.pacanalyst.com/</t>
  </si>
  <si>
    <t>https://sitsi.pacanalyst.com/about-sitsi/</t>
  </si>
  <si>
    <t>Poland - Total IoT by Context, Market Segment and IoT Segments</t>
  </si>
  <si>
    <t>Poland - Total IoT - Graphs</t>
  </si>
  <si>
    <t>2021 to 2027</t>
  </si>
  <si>
    <t>Copyright PAC 2023. All rights reserved.</t>
  </si>
  <si>
    <t>Total IoT I Poland I 2023</t>
  </si>
  <si>
    <t>Poland - Total IoT by Context, Market Segment and IoT Segments
Market Volumes, current prices / current exchange rates (in million USD)</t>
  </si>
  <si>
    <t>Current exchange rates: 1 PLN = … USD</t>
  </si>
  <si>
    <t>© PAC October 2023</t>
  </si>
  <si>
    <t>Poland - Total IoT by Context, Market Segment and IoT Segments
Market Volumes, current prices / current exchange rates (in million EUR)</t>
  </si>
  <si>
    <t>Current exchange rates: 1 PLN = … EUR</t>
  </si>
  <si>
    <t>Poland - Total IoT by Context, Market Segment and IoT Segments
Market Volumes, current prices / constant exchange rates (in million USD)</t>
  </si>
  <si>
    <t>Constant exchange rate: 1 PLN =</t>
  </si>
  <si>
    <t>Poland - Total IoT by Context, Market Segment and IoT Segments
Market Volumes, current prices / constant exchange rates (in million EUR)</t>
  </si>
  <si>
    <t>Poland - Total IoT - 2023 &amp; 2027: Shares of Segments</t>
  </si>
  <si>
    <t>Poland - Total IoT - 2023 - Software &amp; Cloud Platforms and Services: Share of Contexts</t>
  </si>
  <si>
    <t>Poland - Total IoT - 2021-2027: Growth Rates of Segments</t>
  </si>
  <si>
    <t>Market Volumes in m PLN</t>
  </si>
  <si>
    <t>Poland - Total IoT by Context, Market Segment and IoT Segments
Market Volumes, current prices (in million PLN)</t>
  </si>
  <si>
    <t>Oliver Ojog</t>
  </si>
  <si>
    <t>Please note that all figures in this file are DUMMY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</si>
</sst>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 d\,\ yyyy"/>
    <numFmt numFmtId="166" formatCode="#,##0.00000"/>
    <numFmt numFmtId="167" formatCode="0.0000"/>
  </numFmts>
  <fonts count="85">
    <font>
      <sz val="10"/>
      <name val="Geneva"/>
    </font>
    <font>
      <sz val="10"/>
      <name val="Arial"/>
      <family val="2"/>
    </font>
    <font>
      <b/>
      <sz val="10"/>
      <name val="Arial"/>
      <family val="2"/>
    </font>
    <font>
      <sz val="10"/>
      <name val="Arial"/>
      <family val="2"/>
    </font>
    <font>
      <sz val="10"/>
      <name val="Geneva"/>
      <family val="2"/>
    </font>
    <font>
      <sz val="10"/>
      <name val="Helvetica"/>
      <family val="2"/>
    </font>
    <font>
      <u/>
      <sz val="9"/>
      <color indexed="12"/>
      <name val="Helvetica"/>
      <family val="2"/>
    </font>
    <font>
      <sz val="8"/>
      <name val="Geneva"/>
      <family val="2"/>
    </font>
    <font>
      <sz val="10"/>
      <name val="Arial"/>
      <family val="2"/>
    </font>
    <font>
      <sz val="8"/>
      <name val="Helvetica CE"/>
    </font>
    <font>
      <u/>
      <sz val="10"/>
      <color indexed="12"/>
      <name val="Helvetica"/>
      <family val="2"/>
    </font>
    <font>
      <sz val="12"/>
      <name val="Arial"/>
      <family val="2"/>
    </font>
    <font>
      <sz val="9"/>
      <name val="Arial"/>
      <family val="2"/>
    </font>
    <font>
      <sz val="11"/>
      <name val="Arial"/>
      <family val="2"/>
    </font>
    <font>
      <sz val="8"/>
      <name val="Arial"/>
      <family val="2"/>
    </font>
    <font>
      <b/>
      <sz val="12"/>
      <color indexed="8"/>
      <name val="Arial"/>
      <family val="2"/>
    </font>
    <font>
      <b/>
      <sz val="20"/>
      <color indexed="23"/>
      <name val="Arial"/>
      <family val="2"/>
    </font>
    <font>
      <sz val="14"/>
      <color indexed="23"/>
      <name val="Arial"/>
      <family val="2"/>
    </font>
    <font>
      <u/>
      <sz val="10"/>
      <color theme="11"/>
      <name val="Geneva"/>
      <family val="2"/>
    </font>
    <font>
      <sz val="10"/>
      <color theme="1"/>
      <name val="Arial"/>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9"/>
      <name val="Helvetic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b/>
      <sz val="12"/>
      <color indexed="10"/>
      <name val="Arial"/>
      <family val="2"/>
      <scheme val="minor"/>
    </font>
    <font>
      <sz val="12"/>
      <name val="Arial"/>
      <family val="2"/>
      <scheme val="minor"/>
    </font>
    <font>
      <b/>
      <sz val="12"/>
      <name val="Arial"/>
      <family val="2"/>
      <scheme val="minor"/>
    </font>
    <font>
      <b/>
      <sz val="20"/>
      <color theme="1"/>
      <name val="Arial"/>
      <family val="2"/>
    </font>
    <font>
      <sz val="14"/>
      <color theme="1"/>
      <name val="Arial"/>
      <family val="2"/>
    </font>
    <font>
      <sz val="11"/>
      <color theme="2" tint="-0.89999084444715716"/>
      <name val="Arial"/>
      <family val="2"/>
      <scheme val="minor"/>
    </font>
    <font>
      <sz val="10"/>
      <color theme="2" tint="-0.89999084444715716"/>
      <name val="Arial"/>
      <family val="2"/>
      <scheme val="minor"/>
    </font>
    <font>
      <u/>
      <sz val="9"/>
      <color indexed="12"/>
      <name val="Arial"/>
      <family val="2"/>
      <scheme val="minor"/>
    </font>
    <font>
      <b/>
      <sz val="12"/>
      <color theme="0"/>
      <name val="Arial"/>
      <family val="2"/>
    </font>
    <font>
      <b/>
      <sz val="11"/>
      <color theme="0"/>
      <name val="Arial"/>
      <family val="2"/>
    </font>
    <font>
      <sz val="9"/>
      <color theme="0"/>
      <name val="Arial"/>
      <family val="2"/>
    </font>
    <font>
      <b/>
      <i/>
      <sz val="12"/>
      <color theme="4"/>
      <name val="Arial"/>
      <family val="2"/>
    </font>
    <font>
      <b/>
      <i/>
      <u/>
      <sz val="12"/>
      <color theme="3"/>
      <name val="Arial"/>
      <family val="2"/>
    </font>
    <font>
      <b/>
      <sz val="14"/>
      <name val="Arial"/>
      <family val="2"/>
    </font>
    <font>
      <b/>
      <sz val="12"/>
      <name val="Arial"/>
      <family val="2"/>
    </font>
    <font>
      <i/>
      <sz val="11"/>
      <name val="Arial"/>
      <family val="2"/>
    </font>
    <font>
      <b/>
      <sz val="11"/>
      <name val="Arial"/>
      <family val="2"/>
    </font>
    <font>
      <sz val="11"/>
      <name val="Wingdings"/>
      <charset val="2"/>
    </font>
    <font>
      <u/>
      <sz val="9"/>
      <color theme="3"/>
      <name val="Arial"/>
      <family val="2"/>
    </font>
    <font>
      <u/>
      <sz val="10"/>
      <color indexed="61"/>
      <name val="Helvetica"/>
      <family val="2"/>
    </font>
    <font>
      <b/>
      <sz val="14"/>
      <color theme="4"/>
      <name val="Avenir Black"/>
      <family val="2"/>
    </font>
    <font>
      <sz val="10"/>
      <color theme="0"/>
      <name val="Arial"/>
      <family val="2"/>
    </font>
    <font>
      <sz val="10"/>
      <color rgb="FFFF0000"/>
      <name val="Arial"/>
      <family val="2"/>
    </font>
    <font>
      <sz val="10"/>
      <color theme="4"/>
      <name val="Arial"/>
      <family val="2"/>
      <scheme val="minor"/>
    </font>
    <font>
      <u/>
      <sz val="10"/>
      <color theme="3"/>
      <name val="Arial"/>
      <family val="2"/>
    </font>
    <font>
      <sz val="11"/>
      <name val="Arial"/>
      <family val="2"/>
      <charset val="2"/>
    </font>
    <font>
      <sz val="16"/>
      <name val="Arial"/>
      <family val="2"/>
    </font>
    <font>
      <b/>
      <sz val="18"/>
      <color theme="4"/>
      <name val="Avenir Black"/>
      <family val="2"/>
    </font>
    <font>
      <b/>
      <sz val="22"/>
      <color theme="4"/>
      <name val="Avenir Black"/>
      <family val="2"/>
    </font>
    <font>
      <b/>
      <sz val="12"/>
      <color rgb="FF000000"/>
      <name val="Arial"/>
      <family val="2"/>
    </font>
    <font>
      <sz val="14"/>
      <name val="Arial"/>
      <family val="2"/>
    </font>
    <font>
      <b/>
      <sz val="16"/>
      <name val="Arial"/>
      <family val="2"/>
    </font>
    <font>
      <b/>
      <sz val="10"/>
      <name val="Geneva"/>
      <family val="2"/>
    </font>
    <font>
      <sz val="12"/>
      <color theme="1"/>
      <name val="Arial"/>
      <family val="2"/>
    </font>
    <font>
      <sz val="11"/>
      <color theme="4"/>
      <name val="Arial"/>
      <family val="2"/>
      <scheme val="minor"/>
    </font>
    <font>
      <sz val="10"/>
      <color theme="4"/>
      <name val="Arial"/>
      <family val="2"/>
    </font>
    <font>
      <u/>
      <sz val="10"/>
      <color theme="3"/>
      <name val="Arial (Body)"/>
    </font>
    <font>
      <sz val="10"/>
      <color theme="2" tint="-0.89999084444715716"/>
      <name val="Arial (Body)"/>
    </font>
    <font>
      <sz val="11"/>
      <name val="Arial (Body)"/>
    </font>
    <font>
      <sz val="11"/>
      <color theme="2" tint="-0.89999084444715716"/>
      <name val="Arial (Body)"/>
    </font>
    <font>
      <sz val="12"/>
      <color theme="3"/>
      <name val="Arial"/>
      <family val="2"/>
    </font>
    <font>
      <b/>
      <sz val="20"/>
      <color indexed="10"/>
      <name val="Arial"/>
      <family val="2"/>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s>
  <borders count="52">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double">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
      <left/>
      <right style="thin">
        <color indexed="8"/>
      </right>
      <top style="thin">
        <color auto="1"/>
      </top>
      <bottom style="thin">
        <color indexed="39"/>
      </bottom>
      <diagonal/>
    </border>
    <border>
      <left style="thin">
        <color auto="1"/>
      </left>
      <right style="double">
        <color auto="1"/>
      </right>
      <top style="thin">
        <color auto="1"/>
      </top>
      <bottom/>
      <diagonal/>
    </border>
    <border>
      <left style="double">
        <color auto="1"/>
      </left>
      <right style="thin">
        <color indexed="8"/>
      </right>
      <top style="thin">
        <color indexed="8"/>
      </top>
      <bottom style="thin">
        <color indexed="8"/>
      </bottom>
      <diagonal/>
    </border>
    <border>
      <left style="thin">
        <color auto="1"/>
      </left>
      <right style="double">
        <color auto="1"/>
      </right>
      <top style="thin">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indexed="8"/>
      </right>
      <top style="thin">
        <color auto="1"/>
      </top>
      <bottom/>
      <diagonal/>
    </border>
    <border>
      <left style="thin">
        <color indexed="8"/>
      </left>
      <right style="double">
        <color auto="1"/>
      </right>
      <top style="thin">
        <color indexed="8"/>
      </top>
      <bottom/>
      <diagonal/>
    </border>
    <border>
      <left style="double">
        <color auto="1"/>
      </left>
      <right style="thin">
        <color indexed="39"/>
      </right>
      <top/>
      <bottom/>
      <diagonal/>
    </border>
    <border>
      <left style="thin">
        <color indexed="39"/>
      </left>
      <right style="thin">
        <color indexed="39"/>
      </right>
      <top/>
      <bottom/>
      <diagonal/>
    </border>
    <border>
      <left style="double">
        <color indexed="39"/>
      </left>
      <right style="thin">
        <color indexed="39"/>
      </right>
      <top style="thin">
        <color indexed="39"/>
      </top>
      <bottom/>
      <diagonal/>
    </border>
    <border>
      <left style="thin">
        <color auto="1"/>
      </left>
      <right style="thin">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538">
    <xf numFmtId="0" fontId="0" fillId="0" borderId="0"/>
    <xf numFmtId="0" fontId="8" fillId="0" borderId="0"/>
    <xf numFmtId="0" fontId="61"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4" fillId="0" borderId="0"/>
    <xf numFmtId="9" fontId="4" fillId="0" borderId="0" applyFont="0" applyFill="0" applyBorder="0" applyAlignment="0" applyProtection="0"/>
    <xf numFmtId="0" fontId="4" fillId="0" borderId="0"/>
    <xf numFmtId="0" fontId="1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1" fillId="0" borderId="0"/>
    <xf numFmtId="0" fontId="4" fillId="0" borderId="0"/>
    <xf numFmtId="0" fontId="18" fillId="0" borderId="0" applyNumberFormat="0" applyFill="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28" applyNumberFormat="0" applyAlignment="0" applyProtection="0"/>
    <xf numFmtId="0" fontId="24" fillId="17" borderId="29" applyNumberFormat="0" applyAlignment="0" applyProtection="0"/>
    <xf numFmtId="0" fontId="25" fillId="9" borderId="29" applyNumberFormat="0" applyAlignment="0" applyProtection="0"/>
    <xf numFmtId="0" fontId="26" fillId="0" borderId="30"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4" fillId="6" borderId="31" applyNumberFormat="0" applyFont="0" applyAlignment="0" applyProtection="0"/>
    <xf numFmtId="0" fontId="29" fillId="0" borderId="0"/>
    <xf numFmtId="9" fontId="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18" borderId="0" applyNumberFormat="0" applyBorder="0" applyAlignment="0" applyProtection="0"/>
    <xf numFmtId="0" fontId="32" fillId="0" borderId="0"/>
    <xf numFmtId="0" fontId="33" fillId="0" borderId="0" applyNumberFormat="0" applyFill="0" applyBorder="0" applyAlignment="0" applyProtection="0"/>
    <xf numFmtId="0" fontId="34" fillId="0" borderId="32" applyNumberFormat="0" applyFill="0" applyAlignment="0" applyProtection="0"/>
    <xf numFmtId="0" fontId="35" fillId="0" borderId="33" applyNumberFormat="0" applyFill="0" applyAlignment="0" applyProtection="0"/>
    <xf numFmtId="0" fontId="36" fillId="0" borderId="34" applyNumberFormat="0" applyFill="0" applyAlignment="0" applyProtection="0"/>
    <xf numFmtId="0" fontId="36" fillId="0" borderId="0" applyNumberFormat="0" applyFill="0" applyBorder="0" applyAlignment="0" applyProtection="0"/>
    <xf numFmtId="0" fontId="37" fillId="0" borderId="35" applyNumberFormat="0" applyFill="0" applyAlignment="0" applyProtection="0"/>
    <xf numFmtId="0" fontId="38" fillId="0" borderId="0" applyNumberFormat="0" applyFill="0" applyBorder="0" applyAlignment="0" applyProtection="0"/>
    <xf numFmtId="0" fontId="39" fillId="19" borderId="3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0" borderId="0"/>
    <xf numFmtId="0" fontId="1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2" fillId="0" borderId="0" applyNumberFormat="0" applyFill="0" applyBorder="0" applyAlignment="0" applyProtection="0">
      <alignment vertical="top"/>
      <protection locked="0"/>
    </xf>
    <xf numFmtId="0" fontId="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xf numFmtId="0" fontId="32" fillId="0" borderId="0"/>
    <xf numFmtId="0" fontId="67" fillId="0" borderId="0" applyNumberFormat="0" applyFill="0" applyBorder="0" applyAlignment="0" applyProtection="0">
      <alignment vertical="top"/>
      <protection locked="0"/>
    </xf>
    <xf numFmtId="0" fontId="4" fillId="0" borderId="0"/>
    <xf numFmtId="0" fontId="1" fillId="0" borderId="0"/>
    <xf numFmtId="0" fontId="6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248">
    <xf numFmtId="0" fontId="0" fillId="0" borderId="0" xfId="0"/>
    <xf numFmtId="0" fontId="3" fillId="0" borderId="0" xfId="0" applyFont="1"/>
    <xf numFmtId="0" fontId="16" fillId="0" borderId="0" xfId="0" applyFont="1" applyAlignment="1">
      <alignment vertical="center"/>
    </xf>
    <xf numFmtId="0" fontId="3" fillId="0" borderId="0" xfId="0" applyFont="1" applyAlignment="1">
      <alignment vertical="center"/>
    </xf>
    <xf numFmtId="0" fontId="17" fillId="0" borderId="0" xfId="0" applyFont="1" applyAlignment="1">
      <alignment vertical="center"/>
    </xf>
    <xf numFmtId="0" fontId="3" fillId="0" borderId="0" xfId="0" applyFont="1" applyAlignment="1">
      <alignment horizontal="right" vertical="center"/>
    </xf>
    <xf numFmtId="164" fontId="2" fillId="2" borderId="9" xfId="4" applyNumberFormat="1" applyFont="1" applyFill="1" applyBorder="1" applyAlignment="1">
      <alignment vertical="center"/>
    </xf>
    <xf numFmtId="164" fontId="2" fillId="2" borderId="2" xfId="4" applyNumberFormat="1" applyFont="1" applyFill="1" applyBorder="1" applyAlignment="1">
      <alignment vertical="center"/>
    </xf>
    <xf numFmtId="3" fontId="2" fillId="0" borderId="2" xfId="0" applyNumberFormat="1" applyFont="1" applyBorder="1" applyAlignment="1">
      <alignment vertical="center"/>
    </xf>
    <xf numFmtId="0" fontId="2" fillId="0" borderId="0" xfId="0" applyFont="1" applyAlignment="1">
      <alignment vertical="center"/>
    </xf>
    <xf numFmtId="15" fontId="1" fillId="0" borderId="0" xfId="0" applyNumberFormat="1" applyFont="1" applyAlignment="1">
      <alignment horizontal="right" vertical="center"/>
    </xf>
    <xf numFmtId="164" fontId="1" fillId="2" borderId="2" xfId="4" applyNumberFormat="1" applyFont="1" applyFill="1" applyBorder="1" applyAlignment="1">
      <alignment vertical="center"/>
    </xf>
    <xf numFmtId="164" fontId="1" fillId="2" borderId="9" xfId="4" applyNumberFormat="1" applyFont="1" applyFill="1" applyBorder="1" applyAlignment="1">
      <alignment vertical="center"/>
    </xf>
    <xf numFmtId="0" fontId="1" fillId="0" borderId="0" xfId="0" applyFont="1"/>
    <xf numFmtId="0" fontId="2" fillId="0" borderId="2" xfId="0" applyFont="1" applyBorder="1" applyAlignment="1">
      <alignment vertical="center"/>
    </xf>
    <xf numFmtId="3" fontId="1" fillId="0" borderId="2" xfId="0" applyNumberFormat="1"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12" fillId="0" borderId="0" xfId="0" applyFont="1" applyAlignment="1">
      <alignment vertical="center"/>
    </xf>
    <xf numFmtId="3" fontId="2" fillId="0" borderId="40" xfId="0" applyNumberFormat="1" applyFont="1" applyBorder="1" applyAlignment="1">
      <alignment vertical="center"/>
    </xf>
    <xf numFmtId="3" fontId="1" fillId="0" borderId="40" xfId="0" applyNumberFormat="1" applyFont="1" applyBorder="1" applyAlignment="1">
      <alignment vertical="center"/>
    </xf>
    <xf numFmtId="0" fontId="1" fillId="0" borderId="2" xfId="0" applyFont="1" applyBorder="1" applyAlignment="1">
      <alignment horizontal="left" vertical="center"/>
    </xf>
    <xf numFmtId="0" fontId="40" fillId="20" borderId="12" xfId="0" applyFont="1" applyFill="1" applyBorder="1" applyAlignment="1">
      <alignment horizontal="centerContinuous" vertical="center" wrapText="1"/>
    </xf>
    <xf numFmtId="0" fontId="40" fillId="20" borderId="13" xfId="0" applyFont="1" applyFill="1" applyBorder="1" applyAlignment="1">
      <alignment horizontal="centerContinuous" vertical="center" wrapText="1"/>
    </xf>
    <xf numFmtId="0" fontId="40" fillId="20" borderId="38" xfId="0" applyFont="1" applyFill="1" applyBorder="1" applyAlignment="1">
      <alignment horizontal="centerContinuous" vertical="center" wrapText="1"/>
    </xf>
    <xf numFmtId="0" fontId="40" fillId="20" borderId="39" xfId="0" applyFont="1" applyFill="1" applyBorder="1" applyAlignment="1">
      <alignment horizontal="centerContinuous" vertical="center"/>
    </xf>
    <xf numFmtId="0" fontId="40" fillId="20" borderId="11" xfId="0" applyFont="1" applyFill="1" applyBorder="1" applyAlignment="1">
      <alignment horizontal="centerContinuous" vertical="center"/>
    </xf>
    <xf numFmtId="0" fontId="42" fillId="20" borderId="3" xfId="0" applyFont="1" applyFill="1" applyBorder="1" applyAlignment="1">
      <alignment vertical="center"/>
    </xf>
    <xf numFmtId="0" fontId="42" fillId="20" borderId="7" xfId="1" applyFont="1" applyFill="1" applyBorder="1" applyAlignment="1">
      <alignment vertical="center"/>
    </xf>
    <xf numFmtId="0" fontId="42" fillId="20" borderId="10" xfId="1" applyFont="1" applyFill="1" applyBorder="1" applyAlignment="1">
      <alignment vertical="center"/>
    </xf>
    <xf numFmtId="0" fontId="42" fillId="20" borderId="37" xfId="0" applyFont="1" applyFill="1" applyBorder="1" applyAlignment="1">
      <alignment horizontal="right" vertical="center"/>
    </xf>
    <xf numFmtId="0" fontId="42" fillId="20" borderId="7" xfId="111" applyFont="1" applyFill="1" applyBorder="1" applyAlignment="1">
      <alignment horizontal="right" vertical="center"/>
    </xf>
    <xf numFmtId="0" fontId="42" fillId="20" borderId="7" xfId="40" applyFont="1" applyFill="1" applyBorder="1" applyAlignment="1">
      <alignment horizontal="right" vertical="center"/>
    </xf>
    <xf numFmtId="0" fontId="45" fillId="2" borderId="0" xfId="3" applyFont="1" applyFill="1" applyAlignment="1">
      <alignment vertical="center"/>
    </xf>
    <xf numFmtId="0" fontId="44" fillId="2" borderId="0" xfId="3" applyFont="1" applyFill="1" applyAlignment="1">
      <alignment vertical="center"/>
    </xf>
    <xf numFmtId="10" fontId="45" fillId="2" borderId="0" xfId="3" applyNumberFormat="1" applyFont="1" applyFill="1" applyAlignment="1">
      <alignment horizontal="left" vertical="center"/>
    </xf>
    <xf numFmtId="0" fontId="44" fillId="2" borderId="2" xfId="3" applyFont="1" applyFill="1" applyBorder="1" applyAlignment="1">
      <alignment horizontal="left" vertical="center"/>
    </xf>
    <xf numFmtId="0" fontId="43" fillId="2" borderId="0" xfId="3" applyFont="1" applyFill="1" applyAlignment="1">
      <alignment vertical="center"/>
    </xf>
    <xf numFmtId="0" fontId="44" fillId="2" borderId="2" xfId="3" applyFont="1" applyFill="1" applyBorder="1" applyAlignment="1">
      <alignment horizontal="left" vertical="center" wrapText="1"/>
    </xf>
    <xf numFmtId="165" fontId="44" fillId="2" borderId="2" xfId="3"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51" fillId="20" borderId="12" xfId="0" applyFont="1" applyFill="1" applyBorder="1" applyAlignment="1">
      <alignment horizontal="centerContinuous" vertical="center" wrapText="1"/>
    </xf>
    <xf numFmtId="0" fontId="51" fillId="20" borderId="13" xfId="0" applyFont="1" applyFill="1" applyBorder="1" applyAlignment="1">
      <alignment horizontal="centerContinuous" vertical="center" wrapText="1"/>
    </xf>
    <xf numFmtId="0" fontId="51" fillId="20" borderId="38" xfId="0" applyFont="1" applyFill="1" applyBorder="1" applyAlignment="1">
      <alignment horizontal="centerContinuous" vertical="center" wrapText="1"/>
    </xf>
    <xf numFmtId="0" fontId="51" fillId="20" borderId="39" xfId="0" applyFont="1" applyFill="1" applyBorder="1" applyAlignment="1">
      <alignment horizontal="centerContinuous" vertical="center"/>
    </xf>
    <xf numFmtId="0" fontId="51" fillId="20" borderId="11" xfId="0" applyFont="1" applyFill="1" applyBorder="1" applyAlignment="1">
      <alignment horizontal="centerContinuous" vertical="center"/>
    </xf>
    <xf numFmtId="0" fontId="53" fillId="20" borderId="3" xfId="0" applyFont="1" applyFill="1" applyBorder="1" applyAlignment="1">
      <alignment vertical="center"/>
    </xf>
    <xf numFmtId="0" fontId="53" fillId="20" borderId="7" xfId="0" applyFont="1" applyFill="1" applyBorder="1" applyAlignment="1">
      <alignment vertical="center"/>
    </xf>
    <xf numFmtId="0" fontId="53" fillId="20" borderId="7" xfId="1" applyFont="1" applyFill="1" applyBorder="1" applyAlignment="1">
      <alignment vertical="center"/>
    </xf>
    <xf numFmtId="0" fontId="53" fillId="20" borderId="10" xfId="1" applyFont="1" applyFill="1" applyBorder="1" applyAlignment="1">
      <alignment vertical="center"/>
    </xf>
    <xf numFmtId="0" fontId="53" fillId="20" borderId="37" xfId="0" applyFont="1" applyFill="1" applyBorder="1" applyAlignment="1">
      <alignment horizontal="right" vertical="center"/>
    </xf>
    <xf numFmtId="0" fontId="1" fillId="24" borderId="0" xfId="0" applyFont="1" applyFill="1"/>
    <xf numFmtId="0" fontId="1" fillId="24" borderId="0" xfId="0" applyFont="1" applyFill="1" applyAlignment="1">
      <alignment horizontal="center"/>
    </xf>
    <xf numFmtId="0" fontId="1" fillId="24" borderId="1" xfId="0" applyFont="1" applyFill="1" applyBorder="1" applyAlignment="1">
      <alignment horizontal="center"/>
    </xf>
    <xf numFmtId="0" fontId="1" fillId="24" borderId="41" xfId="0" applyFont="1" applyFill="1" applyBorder="1" applyAlignment="1">
      <alignment horizontal="center"/>
    </xf>
    <xf numFmtId="0" fontId="2" fillId="24" borderId="41" xfId="0" applyFont="1" applyFill="1" applyBorder="1" applyAlignment="1">
      <alignment horizontal="center"/>
    </xf>
    <xf numFmtId="0" fontId="1" fillId="24" borderId="26" xfId="0" applyFont="1" applyFill="1" applyBorder="1" applyAlignment="1">
      <alignment horizontal="center"/>
    </xf>
    <xf numFmtId="0" fontId="11" fillId="0" borderId="0" xfId="522" applyFont="1" applyAlignment="1">
      <alignment vertical="center"/>
    </xf>
    <xf numFmtId="0" fontId="13" fillId="0" borderId="0" xfId="522" applyFont="1" applyAlignment="1">
      <alignment vertical="center"/>
    </xf>
    <xf numFmtId="0" fontId="1" fillId="0" borderId="0" xfId="522" applyAlignment="1">
      <alignment horizontal="left" vertical="center"/>
    </xf>
    <xf numFmtId="0" fontId="1" fillId="0" borderId="0" xfId="522" applyAlignment="1">
      <alignment vertical="center"/>
    </xf>
    <xf numFmtId="49" fontId="59" fillId="0" borderId="22" xfId="522" applyNumberFormat="1" applyFont="1" applyBorder="1" applyAlignment="1">
      <alignment horizontal="left" vertical="center" wrapText="1"/>
    </xf>
    <xf numFmtId="49" fontId="13" fillId="0" borderId="22" xfId="522" applyNumberFormat="1" applyFont="1" applyBorder="1" applyAlignment="1">
      <alignment horizontal="left" vertical="center" wrapText="1" indent="2"/>
    </xf>
    <xf numFmtId="0" fontId="13" fillId="0" borderId="0" xfId="522" applyFont="1" applyAlignment="1">
      <alignment horizontal="left" vertical="center" wrapText="1"/>
    </xf>
    <xf numFmtId="0" fontId="1" fillId="0" borderId="0" xfId="522" applyAlignment="1">
      <alignment horizontal="left" vertical="center" wrapText="1"/>
    </xf>
    <xf numFmtId="0" fontId="63" fillId="0" borderId="0" xfId="0" applyFont="1" applyAlignment="1">
      <alignment horizontal="left"/>
    </xf>
    <xf numFmtId="10" fontId="45" fillId="23" borderId="3" xfId="3" applyNumberFormat="1" applyFont="1" applyFill="1" applyBorder="1" applyAlignment="1">
      <alignment horizontal="left" vertical="center"/>
    </xf>
    <xf numFmtId="10" fontId="45" fillId="23" borderId="1" xfId="3" applyNumberFormat="1" applyFont="1" applyFill="1" applyBorder="1" applyAlignment="1">
      <alignment horizontal="left" vertical="center"/>
    </xf>
    <xf numFmtId="0" fontId="1" fillId="0" borderId="0" xfId="0" applyFont="1" applyAlignment="1">
      <alignment horizontal="right" vertical="center"/>
    </xf>
    <xf numFmtId="0" fontId="64" fillId="0" borderId="0" xfId="0" applyFont="1"/>
    <xf numFmtId="0" fontId="65" fillId="0" borderId="0" xfId="0" applyFont="1"/>
    <xf numFmtId="0" fontId="64" fillId="2" borderId="0" xfId="3" applyFont="1" applyFill="1"/>
    <xf numFmtId="3" fontId="64" fillId="0" borderId="0" xfId="0" applyNumberFormat="1" applyFont="1"/>
    <xf numFmtId="0" fontId="66" fillId="0" borderId="0" xfId="0" applyFont="1" applyAlignment="1">
      <alignment horizontal="left"/>
    </xf>
    <xf numFmtId="0" fontId="1" fillId="24" borderId="0" xfId="531" applyFont="1" applyFill="1"/>
    <xf numFmtId="0" fontId="1" fillId="24" borderId="0" xfId="531" applyFont="1" applyFill="1" applyAlignment="1">
      <alignment horizontal="center"/>
    </xf>
    <xf numFmtId="0" fontId="1" fillId="2" borderId="24" xfId="519" applyFont="1" applyFill="1" applyBorder="1" applyAlignment="1">
      <alignment horizontal="center"/>
    </xf>
    <xf numFmtId="0" fontId="2" fillId="2" borderId="10" xfId="519" applyFont="1" applyFill="1" applyBorder="1" applyAlignment="1">
      <alignment horizontal="center"/>
    </xf>
    <xf numFmtId="0" fontId="1" fillId="2" borderId="10" xfId="519" applyFont="1" applyFill="1" applyBorder="1" applyAlignment="1">
      <alignment horizontal="center"/>
    </xf>
    <xf numFmtId="0" fontId="1" fillId="2" borderId="25" xfId="519" applyFont="1" applyFill="1" applyBorder="1" applyAlignment="1">
      <alignment horizontal="center"/>
    </xf>
    <xf numFmtId="0" fontId="1" fillId="24" borderId="24" xfId="519" applyFont="1" applyFill="1" applyBorder="1" applyAlignment="1">
      <alignment horizontal="center"/>
    </xf>
    <xf numFmtId="0" fontId="2" fillId="24" borderId="10" xfId="519" applyFont="1" applyFill="1" applyBorder="1" applyAlignment="1">
      <alignment horizontal="center"/>
    </xf>
    <xf numFmtId="0" fontId="1" fillId="24" borderId="10" xfId="519" applyFont="1" applyFill="1" applyBorder="1" applyAlignment="1">
      <alignment horizontal="center"/>
    </xf>
    <xf numFmtId="0" fontId="1" fillId="24" borderId="25" xfId="519" applyFont="1" applyFill="1" applyBorder="1" applyAlignment="1">
      <alignment horizontal="center"/>
    </xf>
    <xf numFmtId="0" fontId="1" fillId="0" borderId="4" xfId="40" applyBorder="1" applyAlignment="1">
      <alignment horizontal="left" vertical="center"/>
    </xf>
    <xf numFmtId="166" fontId="1" fillId="0" borderId="5" xfId="519" applyNumberFormat="1" applyFont="1" applyBorder="1" applyAlignment="1">
      <alignment horizontal="center" vertical="center"/>
    </xf>
    <xf numFmtId="166" fontId="2" fillId="0" borderId="5" xfId="519" applyNumberFormat="1" applyFont="1" applyBorder="1" applyAlignment="1">
      <alignment horizontal="center" vertical="center"/>
    </xf>
    <xf numFmtId="166" fontId="1" fillId="0" borderId="22" xfId="519" applyNumberFormat="1" applyFont="1" applyBorder="1" applyAlignment="1">
      <alignment horizontal="center" vertical="center"/>
    </xf>
    <xf numFmtId="0" fontId="1" fillId="0" borderId="5" xfId="40" applyBorder="1" applyAlignment="1">
      <alignment horizontal="left" vertical="center"/>
    </xf>
    <xf numFmtId="0" fontId="1" fillId="0" borderId="6" xfId="40" applyBorder="1" applyAlignment="1">
      <alignment horizontal="left" vertical="center"/>
    </xf>
    <xf numFmtId="166" fontId="1" fillId="0" borderId="6" xfId="519" applyNumberFormat="1" applyFont="1" applyBorder="1" applyAlignment="1">
      <alignment horizontal="center" vertical="center"/>
    </xf>
    <xf numFmtId="166" fontId="2" fillId="0" borderId="6" xfId="519" applyNumberFormat="1" applyFont="1" applyBorder="1" applyAlignment="1">
      <alignment horizontal="center" vertical="center"/>
    </xf>
    <xf numFmtId="166" fontId="1" fillId="0" borderId="24" xfId="519" applyNumberFormat="1" applyFont="1" applyBorder="1" applyAlignment="1">
      <alignment horizontal="center" vertical="center"/>
    </xf>
    <xf numFmtId="0" fontId="69" fillId="0" borderId="0" xfId="522" applyFont="1" applyAlignment="1">
      <alignment vertical="center"/>
    </xf>
    <xf numFmtId="49" fontId="68" fillId="0" borderId="23" xfId="522" applyNumberFormat="1" applyFont="1" applyBorder="1" applyAlignment="1">
      <alignment horizontal="left" vertical="center" wrapText="1"/>
    </xf>
    <xf numFmtId="0" fontId="0" fillId="24" borderId="0" xfId="0" applyFill="1" applyAlignment="1">
      <alignment wrapText="1"/>
    </xf>
    <xf numFmtId="0" fontId="11" fillId="24" borderId="0" xfId="0" applyFont="1" applyFill="1" applyAlignment="1">
      <alignment wrapText="1"/>
    </xf>
    <xf numFmtId="0" fontId="72" fillId="24" borderId="0" xfId="0" applyFont="1" applyFill="1" applyAlignment="1">
      <alignment horizontal="center" vertical="center" wrapText="1"/>
    </xf>
    <xf numFmtId="0" fontId="57" fillId="24" borderId="0" xfId="0" applyFont="1" applyFill="1" applyAlignment="1">
      <alignment horizontal="center" vertical="center" wrapText="1"/>
    </xf>
    <xf numFmtId="49" fontId="56" fillId="23" borderId="3" xfId="522" applyNumberFormat="1" applyFont="1" applyFill="1" applyBorder="1" applyAlignment="1">
      <alignment horizontal="center" vertical="center" wrapText="1"/>
    </xf>
    <xf numFmtId="49" fontId="56" fillId="23" borderId="2" xfId="522" applyNumberFormat="1" applyFont="1" applyFill="1" applyBorder="1" applyAlignment="1">
      <alignment horizontal="center" vertical="center" wrapText="1"/>
    </xf>
    <xf numFmtId="0" fontId="0" fillId="24" borderId="0" xfId="0" applyFill="1" applyAlignment="1">
      <alignment horizontal="left" wrapText="1"/>
    </xf>
    <xf numFmtId="0" fontId="57" fillId="22" borderId="26" xfId="0" applyFont="1" applyFill="1" applyBorder="1" applyAlignment="1">
      <alignment wrapText="1"/>
    </xf>
    <xf numFmtId="0" fontId="11" fillId="22" borderId="23" xfId="0" applyFont="1" applyFill="1" applyBorder="1" applyAlignment="1">
      <alignment wrapText="1"/>
    </xf>
    <xf numFmtId="0" fontId="57" fillId="22" borderId="23" xfId="0" applyFont="1" applyFill="1" applyBorder="1" applyAlignment="1">
      <alignment wrapText="1"/>
    </xf>
    <xf numFmtId="0" fontId="57" fillId="22" borderId="25" xfId="0" applyFont="1" applyFill="1" applyBorder="1" applyAlignment="1">
      <alignment wrapText="1"/>
    </xf>
    <xf numFmtId="0" fontId="57" fillId="22" borderId="4" xfId="0" applyFont="1" applyFill="1" applyBorder="1" applyAlignment="1">
      <alignment wrapText="1"/>
    </xf>
    <xf numFmtId="0" fontId="11" fillId="22" borderId="5" xfId="0" applyFont="1" applyFill="1" applyBorder="1" applyAlignment="1">
      <alignment wrapText="1"/>
    </xf>
    <xf numFmtId="0" fontId="57" fillId="22" borderId="5" xfId="0" applyFont="1" applyFill="1" applyBorder="1" applyAlignment="1">
      <alignment wrapText="1"/>
    </xf>
    <xf numFmtId="0" fontId="57" fillId="22" borderId="6" xfId="0" applyFont="1" applyFill="1" applyBorder="1" applyAlignment="1">
      <alignment wrapText="1"/>
    </xf>
    <xf numFmtId="0" fontId="57" fillId="22" borderId="5" xfId="0" applyFont="1" applyFill="1" applyBorder="1" applyAlignment="1">
      <alignment vertical="center" wrapText="1"/>
    </xf>
    <xf numFmtId="0" fontId="57" fillId="22" borderId="4" xfId="0" applyFont="1" applyFill="1" applyBorder="1" applyAlignment="1">
      <alignment vertical="top" wrapText="1"/>
    </xf>
    <xf numFmtId="0" fontId="75" fillId="0" borderId="0" xfId="0" applyFont="1"/>
    <xf numFmtId="0" fontId="52" fillId="20" borderId="4" xfId="1" applyFont="1" applyFill="1" applyBorder="1" applyAlignment="1">
      <alignment horizontal="left" vertical="center"/>
    </xf>
    <xf numFmtId="0" fontId="41" fillId="20" borderId="4" xfId="1" applyFont="1" applyFill="1" applyBorder="1" applyAlignment="1">
      <alignment horizontal="left" vertical="center"/>
    </xf>
    <xf numFmtId="0" fontId="52" fillId="20" borderId="4" xfId="40" applyFont="1" applyFill="1" applyBorder="1" applyAlignment="1">
      <alignment horizontal="left" vertical="center" wrapText="1"/>
    </xf>
    <xf numFmtId="0" fontId="52" fillId="20" borderId="44" xfId="1" applyFont="1" applyFill="1" applyBorder="1" applyAlignment="1">
      <alignment horizontal="left" vertical="center"/>
    </xf>
    <xf numFmtId="0" fontId="52" fillId="20" borderId="12" xfId="0" applyFont="1" applyFill="1" applyBorder="1" applyAlignment="1">
      <alignment horizontal="center" vertical="center"/>
    </xf>
    <xf numFmtId="0" fontId="52" fillId="20" borderId="45" xfId="0" applyFont="1" applyFill="1" applyBorder="1" applyAlignment="1">
      <alignment horizontal="center" vertical="center"/>
    </xf>
    <xf numFmtId="15" fontId="52" fillId="20" borderId="46" xfId="0" applyNumberFormat="1" applyFont="1" applyFill="1" applyBorder="1" applyAlignment="1">
      <alignment horizontal="center" vertical="center"/>
    </xf>
    <xf numFmtId="15" fontId="52" fillId="20" borderId="47" xfId="0" applyNumberFormat="1" applyFont="1" applyFill="1" applyBorder="1" applyAlignment="1">
      <alignment horizontal="center" vertical="center"/>
    </xf>
    <xf numFmtId="15" fontId="52" fillId="20" borderId="48" xfId="0" applyNumberFormat="1" applyFont="1" applyFill="1" applyBorder="1" applyAlignment="1">
      <alignment horizontal="center" vertical="center" wrapText="1"/>
    </xf>
    <xf numFmtId="0" fontId="41" fillId="20" borderId="4" xfId="40" applyFont="1" applyFill="1" applyBorder="1" applyAlignment="1">
      <alignment horizontal="left" vertical="center" wrapText="1"/>
    </xf>
    <xf numFmtId="0" fontId="41" fillId="20" borderId="44" xfId="1" applyFont="1" applyFill="1" applyBorder="1" applyAlignment="1">
      <alignment horizontal="left" vertical="center"/>
    </xf>
    <xf numFmtId="0" fontId="41" fillId="20" borderId="12" xfId="0" applyFont="1" applyFill="1" applyBorder="1" applyAlignment="1">
      <alignment horizontal="center" vertical="center"/>
    </xf>
    <xf numFmtId="0" fontId="41" fillId="20" borderId="45" xfId="0" applyFont="1" applyFill="1" applyBorder="1" applyAlignment="1">
      <alignment horizontal="center" vertical="center"/>
    </xf>
    <xf numFmtId="15" fontId="41" fillId="20" borderId="46" xfId="0" applyNumberFormat="1" applyFont="1" applyFill="1" applyBorder="1" applyAlignment="1">
      <alignment horizontal="center" vertical="center"/>
    </xf>
    <xf numFmtId="15" fontId="41" fillId="20" borderId="47" xfId="0" applyNumberFormat="1" applyFont="1" applyFill="1" applyBorder="1" applyAlignment="1">
      <alignment horizontal="center" vertical="center"/>
    </xf>
    <xf numFmtId="15" fontId="41" fillId="20" borderId="48" xfId="0" applyNumberFormat="1" applyFont="1" applyFill="1" applyBorder="1" applyAlignment="1">
      <alignment horizontal="center" vertical="center" wrapText="1"/>
    </xf>
    <xf numFmtId="0" fontId="2" fillId="0" borderId="27" xfId="0" applyFont="1" applyBorder="1" applyAlignment="1">
      <alignment vertical="center"/>
    </xf>
    <xf numFmtId="3" fontId="2" fillId="0" borderId="27" xfId="0" applyNumberFormat="1" applyFont="1" applyBorder="1" applyAlignment="1">
      <alignment vertical="center"/>
    </xf>
    <xf numFmtId="164" fontId="2" fillId="2" borderId="42" xfId="4" applyNumberFormat="1" applyFont="1" applyFill="1" applyBorder="1" applyAlignment="1">
      <alignment vertical="center"/>
    </xf>
    <xf numFmtId="164" fontId="2" fillId="2" borderId="27" xfId="4" applyNumberFormat="1" applyFont="1" applyFill="1" applyBorder="1" applyAlignment="1">
      <alignment vertical="center"/>
    </xf>
    <xf numFmtId="3" fontId="2" fillId="0" borderId="43" xfId="0" applyNumberFormat="1" applyFont="1" applyBorder="1" applyAlignment="1">
      <alignment vertical="center"/>
    </xf>
    <xf numFmtId="0" fontId="2" fillId="22" borderId="27" xfId="0" applyFont="1" applyFill="1" applyBorder="1" applyAlignment="1">
      <alignment vertical="center"/>
    </xf>
    <xf numFmtId="3" fontId="2" fillId="22" borderId="27" xfId="0" applyNumberFormat="1" applyFont="1" applyFill="1" applyBorder="1" applyAlignment="1">
      <alignment vertical="center"/>
    </xf>
    <xf numFmtId="164" fontId="2" fillId="22" borderId="42" xfId="4" applyNumberFormat="1" applyFont="1" applyFill="1" applyBorder="1" applyAlignment="1">
      <alignment vertical="center"/>
    </xf>
    <xf numFmtId="164" fontId="2" fillId="22" borderId="27" xfId="4" applyNumberFormat="1" applyFont="1" applyFill="1" applyBorder="1" applyAlignment="1">
      <alignment vertical="center"/>
    </xf>
    <xf numFmtId="0" fontId="2" fillId="22" borderId="2" xfId="0" applyFont="1" applyFill="1" applyBorder="1" applyAlignment="1">
      <alignment vertical="center"/>
    </xf>
    <xf numFmtId="0" fontId="2" fillId="22" borderId="2" xfId="0" applyFont="1" applyFill="1" applyBorder="1" applyAlignment="1">
      <alignment horizontal="left" vertical="center"/>
    </xf>
    <xf numFmtId="3" fontId="2" fillId="22" borderId="2" xfId="0" applyNumberFormat="1" applyFont="1" applyFill="1" applyBorder="1" applyAlignment="1">
      <alignment vertical="center"/>
    </xf>
    <xf numFmtId="164" fontId="2" fillId="22" borderId="9" xfId="4" applyNumberFormat="1" applyFont="1" applyFill="1" applyBorder="1" applyAlignment="1">
      <alignment vertical="center"/>
    </xf>
    <xf numFmtId="164" fontId="2" fillId="22" borderId="2" xfId="4" applyNumberFormat="1" applyFont="1" applyFill="1" applyBorder="1" applyAlignment="1">
      <alignment vertical="center"/>
    </xf>
    <xf numFmtId="3" fontId="2" fillId="22" borderId="43" xfId="0" applyNumberFormat="1" applyFont="1" applyFill="1" applyBorder="1" applyAlignment="1">
      <alignment vertical="center"/>
    </xf>
    <xf numFmtId="3" fontId="2" fillId="22" borderId="40" xfId="0" applyNumberFormat="1" applyFont="1" applyFill="1" applyBorder="1" applyAlignment="1">
      <alignment vertical="center"/>
    </xf>
    <xf numFmtId="0" fontId="2" fillId="22" borderId="49" xfId="0" applyFont="1" applyFill="1" applyBorder="1" applyAlignment="1">
      <alignment vertical="center"/>
    </xf>
    <xf numFmtId="3" fontId="2" fillId="22" borderId="49" xfId="0" applyNumberFormat="1" applyFont="1" applyFill="1" applyBorder="1" applyAlignment="1">
      <alignment vertical="center"/>
    </xf>
    <xf numFmtId="164" fontId="2" fillId="22" borderId="50" xfId="4" applyNumberFormat="1" applyFont="1" applyFill="1" applyBorder="1" applyAlignment="1">
      <alignment vertical="center"/>
    </xf>
    <xf numFmtId="164" fontId="2" fillId="22" borderId="49" xfId="4" applyNumberFormat="1" applyFont="1" applyFill="1" applyBorder="1" applyAlignment="1">
      <alignment vertical="center"/>
    </xf>
    <xf numFmtId="3" fontId="2" fillId="22" borderId="51" xfId="0" applyNumberFormat="1" applyFont="1" applyFill="1" applyBorder="1" applyAlignment="1">
      <alignment vertical="center"/>
    </xf>
    <xf numFmtId="0" fontId="64" fillId="0" borderId="0" xfId="0" applyFont="1" applyAlignment="1">
      <alignment vertical="center"/>
    </xf>
    <xf numFmtId="0" fontId="76" fillId="0" borderId="0" xfId="0" applyFont="1"/>
    <xf numFmtId="167" fontId="42" fillId="20" borderId="7" xfId="40" applyNumberFormat="1" applyFont="1" applyFill="1" applyBorder="1" applyAlignment="1">
      <alignment vertical="center"/>
    </xf>
    <xf numFmtId="167" fontId="42" fillId="20" borderId="7" xfId="111" applyNumberFormat="1" applyFont="1" applyFill="1" applyBorder="1" applyAlignment="1">
      <alignment vertical="center"/>
    </xf>
    <xf numFmtId="0" fontId="78" fillId="0" borderId="0" xfId="0" applyFont="1"/>
    <xf numFmtId="0" fontId="64" fillId="0" borderId="0" xfId="0" applyFont="1" applyAlignment="1">
      <alignment wrapText="1"/>
    </xf>
    <xf numFmtId="49" fontId="1" fillId="0" borderId="0" xfId="522" applyNumberFormat="1" applyAlignment="1">
      <alignment vertical="center" wrapText="1"/>
    </xf>
    <xf numFmtId="49" fontId="13" fillId="0" borderId="23" xfId="522" applyNumberFormat="1" applyFont="1" applyBorder="1" applyAlignment="1">
      <alignment horizontal="left" vertical="center" wrapText="1"/>
    </xf>
    <xf numFmtId="49" fontId="13" fillId="0" borderId="22" xfId="522" applyNumberFormat="1" applyFont="1" applyBorder="1" applyAlignment="1">
      <alignment horizontal="left" vertical="center" wrapText="1"/>
    </xf>
    <xf numFmtId="0" fontId="13" fillId="0" borderId="23" xfId="522" applyFont="1" applyBorder="1" applyAlignment="1">
      <alignment horizontal="left" vertical="center" wrapText="1"/>
    </xf>
    <xf numFmtId="0" fontId="1" fillId="0" borderId="0" xfId="534" applyFont="1"/>
    <xf numFmtId="0" fontId="15" fillId="0" borderId="0" xfId="535" applyFont="1" applyAlignment="1">
      <alignment horizontal="justify"/>
    </xf>
    <xf numFmtId="0" fontId="11" fillId="0" borderId="0" xfId="535" applyFont="1" applyAlignment="1">
      <alignment horizontal="justify"/>
    </xf>
    <xf numFmtId="0" fontId="49" fillId="0" borderId="0" xfId="534" applyFont="1" applyAlignment="1">
      <alignment wrapText="1"/>
    </xf>
    <xf numFmtId="0" fontId="80" fillId="0" borderId="0" xfId="534" applyFont="1" applyAlignment="1">
      <alignment wrapText="1"/>
    </xf>
    <xf numFmtId="0" fontId="80" fillId="0" borderId="0" xfId="534" applyFont="1"/>
    <xf numFmtId="0" fontId="50" fillId="0" borderId="0" xfId="537" applyFont="1" applyAlignment="1" applyProtection="1"/>
    <xf numFmtId="0" fontId="81" fillId="0" borderId="0" xfId="534" applyFont="1"/>
    <xf numFmtId="0" fontId="82" fillId="0" borderId="0" xfId="534" applyFont="1" applyAlignment="1">
      <alignment horizontal="left" vertical="top"/>
    </xf>
    <xf numFmtId="0" fontId="82" fillId="0" borderId="0" xfId="534" applyFont="1" applyAlignment="1">
      <alignment horizontal="left" vertical="top" wrapText="1"/>
    </xf>
    <xf numFmtId="0" fontId="81" fillId="0" borderId="0" xfId="535" applyFont="1" applyAlignment="1">
      <alignment horizontal="justify"/>
    </xf>
    <xf numFmtId="0" fontId="73" fillId="0" borderId="0" xfId="534" applyFont="1"/>
    <xf numFmtId="0" fontId="73" fillId="0" borderId="0" xfId="535" applyFont="1" applyAlignment="1">
      <alignment horizontal="justify"/>
    </xf>
    <xf numFmtId="0" fontId="63" fillId="0" borderId="0" xfId="534" applyFont="1" applyAlignment="1">
      <alignment horizontal="center" vertical="center"/>
    </xf>
    <xf numFmtId="0" fontId="48" fillId="0" borderId="0" xfId="236" applyFont="1" applyAlignment="1">
      <alignment horizontal="justify" vertical="top"/>
    </xf>
    <xf numFmtId="0" fontId="48" fillId="0" borderId="0" xfId="236" applyFont="1" applyAlignment="1">
      <alignment horizontal="justify" vertical="top" wrapText="1"/>
    </xf>
    <xf numFmtId="0" fontId="77" fillId="2" borderId="0" xfId="3" applyFont="1" applyFill="1" applyAlignment="1">
      <alignment vertical="center" wrapText="1"/>
    </xf>
    <xf numFmtId="0" fontId="77" fillId="2" borderId="0" xfId="3" applyFont="1" applyFill="1" applyAlignment="1">
      <alignment vertical="center"/>
    </xf>
    <xf numFmtId="0" fontId="79" fillId="0" borderId="0" xfId="536" applyFont="1" applyAlignment="1" applyProtection="1"/>
    <xf numFmtId="0" fontId="83" fillId="2" borderId="2" xfId="2" applyNumberFormat="1" applyFont="1" applyFill="1" applyBorder="1" applyAlignment="1" applyProtection="1">
      <alignment horizontal="left" vertical="center"/>
    </xf>
    <xf numFmtId="0" fontId="57" fillId="22" borderId="4" xfId="0" applyFont="1" applyFill="1" applyBorder="1" applyAlignment="1">
      <alignment horizontal="center" vertical="top" wrapText="1"/>
    </xf>
    <xf numFmtId="0" fontId="57" fillId="22" borderId="5" xfId="0" applyFont="1" applyFill="1" applyBorder="1" applyAlignment="1">
      <alignment horizontal="center" vertical="top" wrapText="1"/>
    </xf>
    <xf numFmtId="0" fontId="11" fillId="22" borderId="4" xfId="0" applyFont="1" applyFill="1" applyBorder="1" applyAlignment="1">
      <alignment horizontal="left" vertical="top" wrapText="1"/>
    </xf>
    <xf numFmtId="0" fontId="11" fillId="22" borderId="5" xfId="0" applyFont="1" applyFill="1" applyBorder="1" applyAlignment="1">
      <alignment horizontal="left" vertical="top" wrapText="1"/>
    </xf>
    <xf numFmtId="0" fontId="57" fillId="22" borderId="6" xfId="0" applyFont="1" applyFill="1" applyBorder="1" applyAlignment="1">
      <alignment horizontal="center" vertical="top" wrapText="1"/>
    </xf>
    <xf numFmtId="0" fontId="11" fillId="22" borderId="6" xfId="0" applyFont="1" applyFill="1" applyBorder="1" applyAlignment="1">
      <alignment horizontal="left" vertical="top" wrapText="1"/>
    </xf>
    <xf numFmtId="0" fontId="57" fillId="22" borderId="1" xfId="0" applyFont="1" applyFill="1" applyBorder="1" applyAlignment="1">
      <alignment horizontal="center" vertical="top" wrapText="1"/>
    </xf>
    <xf numFmtId="0" fontId="57" fillId="22" borderId="22" xfId="0" applyFont="1" applyFill="1" applyBorder="1" applyAlignment="1">
      <alignment horizontal="center" vertical="top" wrapText="1"/>
    </xf>
    <xf numFmtId="0" fontId="57" fillId="22" borderId="24" xfId="0" applyFont="1" applyFill="1" applyBorder="1" applyAlignment="1">
      <alignment horizontal="center" vertical="top" wrapText="1"/>
    </xf>
    <xf numFmtId="49" fontId="56" fillId="22" borderId="22" xfId="522" applyNumberFormat="1" applyFont="1" applyFill="1" applyBorder="1" applyAlignment="1">
      <alignment horizontal="left" vertical="center" wrapText="1"/>
    </xf>
    <xf numFmtId="49" fontId="56" fillId="22" borderId="0" xfId="522" applyNumberFormat="1" applyFont="1" applyFill="1" applyAlignment="1">
      <alignment horizontal="left" vertical="center" wrapText="1"/>
    </xf>
    <xf numFmtId="49" fontId="56" fillId="22" borderId="23" xfId="522" applyNumberFormat="1" applyFont="1" applyFill="1" applyBorder="1" applyAlignment="1">
      <alignment horizontal="left" vertical="center" wrapText="1"/>
    </xf>
    <xf numFmtId="49" fontId="56" fillId="22" borderId="1" xfId="522" applyNumberFormat="1" applyFont="1" applyFill="1" applyBorder="1" applyAlignment="1">
      <alignment horizontal="left" vertical="center" wrapText="1"/>
    </xf>
    <xf numFmtId="49" fontId="56" fillId="22" borderId="41" xfId="522" applyNumberFormat="1" applyFont="1" applyFill="1" applyBorder="1" applyAlignment="1">
      <alignment horizontal="left" vertical="center" wrapText="1"/>
    </xf>
    <xf numFmtId="49" fontId="56" fillId="22" borderId="26" xfId="522" applyNumberFormat="1" applyFont="1" applyFill="1" applyBorder="1" applyAlignment="1">
      <alignment horizontal="left" vertical="center" wrapText="1"/>
    </xf>
    <xf numFmtId="49" fontId="56" fillId="22" borderId="24" xfId="522" applyNumberFormat="1" applyFont="1" applyFill="1" applyBorder="1" applyAlignment="1">
      <alignment horizontal="left" vertical="center" wrapText="1"/>
    </xf>
    <xf numFmtId="49" fontId="56" fillId="22" borderId="10" xfId="522" applyNumberFormat="1" applyFont="1" applyFill="1" applyBorder="1" applyAlignment="1">
      <alignment horizontal="left" vertical="center" wrapText="1"/>
    </xf>
    <xf numFmtId="49" fontId="56" fillId="22" borderId="25" xfId="522" applyNumberFormat="1" applyFont="1" applyFill="1" applyBorder="1" applyAlignment="1">
      <alignment horizontal="left" vertical="center" wrapText="1"/>
    </xf>
    <xf numFmtId="49" fontId="74" fillId="23" borderId="3" xfId="522" applyNumberFormat="1" applyFont="1" applyFill="1" applyBorder="1" applyAlignment="1">
      <alignment horizontal="left" vertical="center" wrapText="1"/>
    </xf>
    <xf numFmtId="49" fontId="74" fillId="23" borderId="7" xfId="522" applyNumberFormat="1" applyFont="1" applyFill="1" applyBorder="1" applyAlignment="1">
      <alignment horizontal="left" vertical="center" wrapText="1"/>
    </xf>
    <xf numFmtId="49" fontId="74" fillId="23" borderId="8" xfId="522" applyNumberFormat="1" applyFont="1" applyFill="1" applyBorder="1" applyAlignment="1">
      <alignment horizontal="left" vertical="center" wrapText="1"/>
    </xf>
    <xf numFmtId="49" fontId="1" fillId="0" borderId="0" xfId="522" applyNumberFormat="1" applyAlignment="1">
      <alignment vertical="center" wrapText="1"/>
    </xf>
    <xf numFmtId="49" fontId="1" fillId="0" borderId="22" xfId="522" applyNumberFormat="1" applyBorder="1" applyAlignment="1">
      <alignment vertical="center" wrapText="1"/>
    </xf>
    <xf numFmtId="49" fontId="1" fillId="0" borderId="23" xfId="522" applyNumberFormat="1" applyBorder="1" applyAlignment="1">
      <alignment vertical="center" wrapText="1"/>
    </xf>
    <xf numFmtId="49" fontId="59" fillId="22" borderId="22" xfId="522" applyNumberFormat="1" applyFont="1" applyFill="1" applyBorder="1" applyAlignment="1">
      <alignment horizontal="left" vertical="center" wrapText="1"/>
    </xf>
    <xf numFmtId="49" fontId="59" fillId="22" borderId="23" xfId="522" applyNumberFormat="1" applyFont="1" applyFill="1" applyBorder="1" applyAlignment="1">
      <alignment horizontal="left" vertical="center" wrapText="1"/>
    </xf>
    <xf numFmtId="0" fontId="13" fillId="0" borderId="22" xfId="522" applyFont="1" applyBorder="1" applyAlignment="1">
      <alignment vertical="center" wrapText="1"/>
    </xf>
    <xf numFmtId="0" fontId="13" fillId="0" borderId="23" xfId="522" applyFont="1" applyBorder="1" applyAlignment="1">
      <alignment vertical="center" wrapText="1"/>
    </xf>
    <xf numFmtId="49" fontId="13" fillId="0" borderId="22" xfId="522" applyNumberFormat="1" applyFont="1" applyBorder="1" applyAlignment="1">
      <alignment horizontal="left" vertical="center" wrapText="1"/>
    </xf>
    <xf numFmtId="49" fontId="13" fillId="0" borderId="23" xfId="522" applyNumberFormat="1" applyFont="1" applyBorder="1" applyAlignment="1">
      <alignment horizontal="left" vertical="center" wrapText="1"/>
    </xf>
    <xf numFmtId="49" fontId="1" fillId="0" borderId="24" xfId="522" applyNumberFormat="1" applyBorder="1" applyAlignment="1">
      <alignment vertical="center" wrapText="1"/>
    </xf>
    <xf numFmtId="49" fontId="1" fillId="0" borderId="25" xfId="522" applyNumberFormat="1" applyBorder="1" applyAlignment="1">
      <alignment vertical="center" wrapText="1"/>
    </xf>
    <xf numFmtId="49" fontId="56" fillId="23" borderId="1" xfId="522" applyNumberFormat="1" applyFont="1" applyFill="1" applyBorder="1" applyAlignment="1">
      <alignment horizontal="left" vertical="center" wrapText="1"/>
    </xf>
    <xf numFmtId="49" fontId="56" fillId="23" borderId="26" xfId="522" applyNumberFormat="1" applyFont="1" applyFill="1" applyBorder="1" applyAlignment="1">
      <alignment horizontal="left" vertical="center" wrapText="1"/>
    </xf>
    <xf numFmtId="49" fontId="13" fillId="0" borderId="22" xfId="522" applyNumberFormat="1" applyFont="1" applyBorder="1" applyAlignment="1">
      <alignment vertical="center" wrapText="1"/>
    </xf>
    <xf numFmtId="49" fontId="13" fillId="0" borderId="23" xfId="522" applyNumberFormat="1" applyFont="1" applyBorder="1" applyAlignment="1">
      <alignment vertical="center" wrapText="1"/>
    </xf>
    <xf numFmtId="49" fontId="56" fillId="23" borderId="3" xfId="522" applyNumberFormat="1" applyFont="1" applyFill="1" applyBorder="1" applyAlignment="1">
      <alignment horizontal="left" vertical="center" wrapText="1"/>
    </xf>
    <xf numFmtId="49" fontId="56" fillId="23" borderId="8" xfId="522" applyNumberFormat="1" applyFont="1" applyFill="1" applyBorder="1" applyAlignment="1">
      <alignment horizontal="left" vertical="center" wrapText="1"/>
    </xf>
    <xf numFmtId="49" fontId="70" fillId="3" borderId="18" xfId="522" applyNumberFormat="1" applyFont="1" applyFill="1" applyBorder="1" applyAlignment="1">
      <alignment horizontal="center" vertical="center" wrapText="1"/>
    </xf>
    <xf numFmtId="49" fontId="70" fillId="3" borderId="19" xfId="522" applyNumberFormat="1" applyFont="1" applyFill="1" applyBorder="1" applyAlignment="1">
      <alignment horizontal="center" vertical="center" wrapText="1"/>
    </xf>
    <xf numFmtId="49" fontId="13" fillId="0" borderId="1" xfId="522" applyNumberFormat="1" applyFont="1" applyBorder="1" applyAlignment="1">
      <alignment horizontal="left" vertical="center" wrapText="1"/>
    </xf>
    <xf numFmtId="49" fontId="13" fillId="0" borderId="26" xfId="522" applyNumberFormat="1" applyFont="1" applyBorder="1" applyAlignment="1">
      <alignment horizontal="left" vertical="center" wrapText="1"/>
    </xf>
    <xf numFmtId="49" fontId="57" fillId="23" borderId="1" xfId="522" applyNumberFormat="1" applyFont="1" applyFill="1" applyBorder="1" applyAlignment="1">
      <alignment horizontal="left" vertical="center" wrapText="1"/>
    </xf>
    <xf numFmtId="49" fontId="57" fillId="23" borderId="26" xfId="522" applyNumberFormat="1" applyFont="1" applyFill="1" applyBorder="1" applyAlignment="1">
      <alignment horizontal="left" vertical="center" wrapText="1"/>
    </xf>
    <xf numFmtId="0" fontId="13" fillId="0" borderId="22" xfId="522" applyFont="1" applyBorder="1" applyAlignment="1">
      <alignment horizontal="left" vertical="center" wrapText="1"/>
    </xf>
    <xf numFmtId="0" fontId="13" fillId="0" borderId="23" xfId="522" applyFont="1" applyBorder="1" applyAlignment="1">
      <alignment horizontal="left" vertical="center" wrapText="1"/>
    </xf>
    <xf numFmtId="49" fontId="1" fillId="0" borderId="24" xfId="522" applyNumberFormat="1" applyBorder="1" applyAlignment="1">
      <alignment horizontal="left" vertical="center" wrapText="1"/>
    </xf>
    <xf numFmtId="49" fontId="1" fillId="0" borderId="25" xfId="522" applyNumberFormat="1" applyBorder="1" applyAlignment="1">
      <alignment horizontal="left" vertical="center" wrapText="1"/>
    </xf>
    <xf numFmtId="49" fontId="58" fillId="0" borderId="22" xfId="522" applyNumberFormat="1" applyFont="1" applyBorder="1" applyAlignment="1">
      <alignment horizontal="left" vertical="center" wrapText="1"/>
    </xf>
    <xf numFmtId="49" fontId="58" fillId="0" borderId="23" xfId="522" applyNumberFormat="1" applyFont="1" applyBorder="1" applyAlignment="1">
      <alignment horizontal="left" vertical="center" wrapText="1"/>
    </xf>
    <xf numFmtId="49" fontId="57" fillId="21" borderId="1" xfId="522" applyNumberFormat="1" applyFont="1" applyFill="1" applyBorder="1" applyAlignment="1">
      <alignment horizontal="left" vertical="center" wrapText="1"/>
    </xf>
    <xf numFmtId="49" fontId="57" fillId="21" borderId="26" xfId="522" applyNumberFormat="1" applyFont="1" applyFill="1" applyBorder="1" applyAlignment="1">
      <alignment horizontal="left" vertical="center" wrapText="1"/>
    </xf>
    <xf numFmtId="0" fontId="68" fillId="0" borderId="10" xfId="522" applyFont="1" applyBorder="1" applyAlignment="1">
      <alignment horizontal="left" vertical="center" wrapText="1"/>
    </xf>
    <xf numFmtId="0" fontId="13" fillId="0" borderId="25" xfId="522" applyFont="1" applyBorder="1" applyAlignment="1">
      <alignment horizontal="left" vertical="center" wrapText="1"/>
    </xf>
    <xf numFmtId="49" fontId="56" fillId="21" borderId="3" xfId="522" applyNumberFormat="1" applyFont="1" applyFill="1" applyBorder="1" applyAlignment="1">
      <alignment horizontal="left" vertical="center" wrapText="1"/>
    </xf>
    <xf numFmtId="49" fontId="56" fillId="21" borderId="8" xfId="522" applyNumberFormat="1" applyFont="1" applyFill="1" applyBorder="1" applyAlignment="1">
      <alignment horizontal="left" vertical="center" wrapText="1"/>
    </xf>
    <xf numFmtId="49" fontId="54" fillId="3" borderId="14" xfId="522" applyNumberFormat="1" applyFont="1" applyFill="1" applyBorder="1" applyAlignment="1">
      <alignment horizontal="center" vertical="center" wrapText="1"/>
    </xf>
    <xf numFmtId="49" fontId="54" fillId="3" borderId="15" xfId="522" applyNumberFormat="1" applyFont="1" applyFill="1" applyBorder="1" applyAlignment="1">
      <alignment horizontal="center" vertical="center" wrapText="1"/>
    </xf>
    <xf numFmtId="49" fontId="55" fillId="3" borderId="16" xfId="2" applyNumberFormat="1" applyFont="1" applyFill="1" applyBorder="1" applyAlignment="1" applyProtection="1">
      <alignment horizontal="center" vertical="top" wrapText="1"/>
    </xf>
    <xf numFmtId="49" fontId="55" fillId="3" borderId="17" xfId="520" applyNumberFormat="1" applyFont="1" applyFill="1" applyBorder="1" applyAlignment="1" applyProtection="1">
      <alignment horizontal="center" vertical="top" wrapText="1"/>
    </xf>
    <xf numFmtId="49" fontId="56" fillId="21" borderId="20" xfId="522" applyNumberFormat="1" applyFont="1" applyFill="1" applyBorder="1" applyAlignment="1">
      <alignment vertical="center" wrapText="1"/>
    </xf>
    <xf numFmtId="49" fontId="56" fillId="21" borderId="21" xfId="522" applyNumberFormat="1" applyFont="1" applyFill="1" applyBorder="1" applyAlignment="1">
      <alignment vertical="center" wrapText="1"/>
    </xf>
    <xf numFmtId="49" fontId="57" fillId="21" borderId="22" xfId="522" applyNumberFormat="1" applyFont="1" applyFill="1" applyBorder="1" applyAlignment="1">
      <alignment horizontal="left" vertical="center" wrapText="1"/>
    </xf>
    <xf numFmtId="49" fontId="57" fillId="21" borderId="23" xfId="522" applyNumberFormat="1" applyFont="1" applyFill="1" applyBorder="1" applyAlignment="1">
      <alignment horizontal="left" vertical="center" wrapText="1"/>
    </xf>
    <xf numFmtId="0" fontId="58" fillId="0" borderId="22" xfId="522" applyFont="1" applyBorder="1" applyAlignment="1">
      <alignment horizontal="left" vertical="center" wrapText="1"/>
    </xf>
    <xf numFmtId="0" fontId="58" fillId="0" borderId="23" xfId="522" applyFont="1" applyBorder="1" applyAlignment="1">
      <alignment horizontal="left" vertical="center" wrapText="1"/>
    </xf>
    <xf numFmtId="0" fontId="84" fillId="0" borderId="0" xfId="0" applyFont="1"/>
  </cellXfs>
  <cellStyles count="538">
    <cellStyle name="20 % - Akzent1" xfId="241" xr:uid="{00000000-0005-0000-0000-000000000000}"/>
    <cellStyle name="20 % - Akzent2" xfId="242" xr:uid="{00000000-0005-0000-0000-000001000000}"/>
    <cellStyle name="20 % - Akzent3" xfId="243" xr:uid="{00000000-0005-0000-0000-000002000000}"/>
    <cellStyle name="20 % - Akzent4" xfId="244" xr:uid="{00000000-0005-0000-0000-000003000000}"/>
    <cellStyle name="20 % - Akzent5" xfId="245" xr:uid="{00000000-0005-0000-0000-000004000000}"/>
    <cellStyle name="20 % - Akzent6" xfId="246" xr:uid="{00000000-0005-0000-0000-000005000000}"/>
    <cellStyle name="40 % - Akzent1" xfId="247" xr:uid="{00000000-0005-0000-0000-000006000000}"/>
    <cellStyle name="40 % - Akzent2" xfId="248" xr:uid="{00000000-0005-0000-0000-000007000000}"/>
    <cellStyle name="40 % - Akzent3" xfId="249" xr:uid="{00000000-0005-0000-0000-000008000000}"/>
    <cellStyle name="40 % - Akzent4" xfId="250" xr:uid="{00000000-0005-0000-0000-000009000000}"/>
    <cellStyle name="40 % - Akzent5" xfId="251" xr:uid="{00000000-0005-0000-0000-00000A000000}"/>
    <cellStyle name="40 % - Akzent6" xfId="252" xr:uid="{00000000-0005-0000-0000-00000B000000}"/>
    <cellStyle name="60 % - Akzent1" xfId="253" xr:uid="{00000000-0005-0000-0000-00000C000000}"/>
    <cellStyle name="60 % - Akzent2" xfId="254" xr:uid="{00000000-0005-0000-0000-00000D000000}"/>
    <cellStyle name="60 % - Akzent3" xfId="255" xr:uid="{00000000-0005-0000-0000-00000E000000}"/>
    <cellStyle name="60 % - Akzent4" xfId="256" xr:uid="{00000000-0005-0000-0000-00000F000000}"/>
    <cellStyle name="60 % - Akzent5" xfId="257" xr:uid="{00000000-0005-0000-0000-000010000000}"/>
    <cellStyle name="60 % - Akzent6" xfId="258" xr:uid="{00000000-0005-0000-0000-000011000000}"/>
    <cellStyle name="Akzent1" xfId="259" xr:uid="{00000000-0005-0000-0000-000012000000}"/>
    <cellStyle name="Akzent2" xfId="260" xr:uid="{00000000-0005-0000-0000-000013000000}"/>
    <cellStyle name="Akzent3" xfId="261" xr:uid="{00000000-0005-0000-0000-000014000000}"/>
    <cellStyle name="Akzent4" xfId="262" xr:uid="{00000000-0005-0000-0000-000015000000}"/>
    <cellStyle name="Akzent5" xfId="263" xr:uid="{00000000-0005-0000-0000-000016000000}"/>
    <cellStyle name="Akzent6" xfId="264" xr:uid="{00000000-0005-0000-0000-000017000000}"/>
    <cellStyle name="Ausgabe" xfId="265" xr:uid="{00000000-0005-0000-0000-000018000000}"/>
    <cellStyle name="Berechnung" xfId="266" xr:uid="{00000000-0005-0000-0000-000019000000}"/>
    <cellStyle name="Besuchter Hyperlink_03a-V_XXX_Figures_Country CodeYYMM.xls" xfId="526" xr:uid="{00000000-0005-0000-0000-00001A000000}"/>
    <cellStyle name="Eingabe" xfId="267" xr:uid="{00000000-0005-0000-0000-00001B000000}"/>
    <cellStyle name="Ergebnis" xfId="268" xr:uid="{00000000-0005-0000-0000-00001C000000}"/>
    <cellStyle name="Erklärender Text" xfId="269" xr:uid="{00000000-0005-0000-0000-00001D00000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9" builtinId="9" hidden="1"/>
    <cellStyle name="Followed Hyperlink" xfId="240"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23" builtinId="9" hidden="1"/>
    <cellStyle name="Followed Hyperlink" xfId="524" builtinId="9" hidden="1"/>
    <cellStyle name="Followed Hyperlink" xfId="525" builtinId="9" hidden="1"/>
    <cellStyle name="Followed Hyperlink" xfId="528" builtinId="9" hidden="1"/>
    <cellStyle name="Followed Hyperlink" xfId="529" builtinId="9" hidden="1"/>
    <cellStyle name="Followed Hyperlink" xfId="530" builtinId="9" hidden="1"/>
    <cellStyle name="Gut" xfId="270" xr:uid="{00000000-0005-0000-0000-0000EE010000}"/>
    <cellStyle name="Hinweis" xfId="271" xr:uid="{00000000-0005-0000-0000-0000EF010000}"/>
    <cellStyle name="Hyperlink" xfId="2" builtinId="8" customBuiltin="1"/>
    <cellStyle name="Hyperlink 2" xfId="533" xr:uid="{D8E9B1FE-36C8-984F-83C7-679EB532322B}"/>
    <cellStyle name="Hyperlink 3" xfId="536" xr:uid="{9B6D9723-95F6-DB43-B2B1-C4B08325D93F}"/>
    <cellStyle name="Hyperlink_Market_SITS_MMMYY_trav.xls 2" xfId="537" xr:uid="{559EA8C9-6ED8-3547-9365-E97D39CEFF7A}"/>
    <cellStyle name="Hyperlink_Segm_online_09.xls 2" xfId="520" xr:uid="{00000000-0005-0000-0000-0000F2010000}"/>
    <cellStyle name="Link 2" xfId="195" xr:uid="{00000000-0005-0000-0000-0000F3010000}"/>
    <cellStyle name="Link 3" xfId="521" xr:uid="{00000000-0005-0000-0000-0000F4010000}"/>
    <cellStyle name="Normal" xfId="0" builtinId="0"/>
    <cellStyle name="Normal 2" xfId="41" xr:uid="{00000000-0005-0000-0000-0000F6010000}"/>
    <cellStyle name="Normal 3" xfId="272" xr:uid="{00000000-0005-0000-0000-0000F7010000}"/>
    <cellStyle name="Normal 4" xfId="531" xr:uid="{00000000-0005-0000-0000-0000F8010000}"/>
    <cellStyle name="Normal_tables_profile_non-euro" xfId="3" xr:uid="{00000000-0005-0000-0000-0000FA010000}"/>
    <cellStyle name="Normal_tables_profile_non-euro 2" xfId="519" xr:uid="{00000000-0005-0000-0000-0000FB010000}"/>
    <cellStyle name="Percent" xfId="4" builtinId="5"/>
    <cellStyle name="Percent 2" xfId="273" xr:uid="{00000000-0005-0000-0000-0000FD010000}"/>
    <cellStyle name="Percent 2 2" xfId="274" xr:uid="{00000000-0005-0000-0000-0000FE010000}"/>
    <cellStyle name="Percent 3" xfId="275" xr:uid="{00000000-0005-0000-0000-0000FF010000}"/>
    <cellStyle name="Prozent 2" xfId="42" xr:uid="{00000000-0005-0000-0000-000000020000}"/>
    <cellStyle name="Schlecht" xfId="276" xr:uid="{00000000-0005-0000-0000-000001020000}"/>
    <cellStyle name="Standard 1" xfId="1" xr:uid="{00000000-0005-0000-0000-000002020000}"/>
    <cellStyle name="Standard 1 2" xfId="40" xr:uid="{00000000-0005-0000-0000-000003020000}"/>
    <cellStyle name="Standard 1_Apps_Services" xfId="237" xr:uid="{00000000-0005-0000-0000-000004020000}"/>
    <cellStyle name="Standard 1_Market_Figures_USD" xfId="111" xr:uid="{00000000-0005-0000-0000-000005020000}"/>
    <cellStyle name="Standard 2" xfId="43" xr:uid="{00000000-0005-0000-0000-000006020000}"/>
    <cellStyle name="Standard 2 2" xfId="236" xr:uid="{00000000-0005-0000-0000-000007020000}"/>
    <cellStyle name="Standard 2 2 2" xfId="238" xr:uid="{00000000-0005-0000-0000-000008020000}"/>
    <cellStyle name="Standard 2 2_working" xfId="277" xr:uid="{00000000-0005-0000-0000-000009020000}"/>
    <cellStyle name="Standard 2_working" xfId="532" xr:uid="{00000000-0005-0000-0000-00000A020000}"/>
    <cellStyle name="Standard 3" xfId="44" xr:uid="{00000000-0005-0000-0000-00000B020000}"/>
    <cellStyle name="Standard 4" xfId="194" xr:uid="{00000000-0005-0000-0000-00000C020000}"/>
    <cellStyle name="Standard_03a-V_XXX_Figures_Country CodeYYMM.xls" xfId="527" xr:uid="{00000000-0005-0000-0000-00000D020000}"/>
    <cellStyle name="Standard_CompFigYY_EUR.xls 2 2" xfId="535" xr:uid="{B6AA7CF9-E1DB-5D4F-811A-35DADCEAA789}"/>
    <cellStyle name="Standard_Market_SITS_MMMYY_trav.xls 2" xfId="534" xr:uid="{DB73063F-1EE2-EA4E-A1B7-C157E4D2ADF5}"/>
    <cellStyle name="Standard_Segm_online_09.xls 2 2" xfId="522" xr:uid="{00000000-0005-0000-0000-000011020000}"/>
    <cellStyle name="Titel" xfId="278" xr:uid="{00000000-0005-0000-0000-000012020000}"/>
    <cellStyle name="Überschrift 1" xfId="279" xr:uid="{00000000-0005-0000-0000-000013020000}"/>
    <cellStyle name="Überschrift 2" xfId="280" xr:uid="{00000000-0005-0000-0000-000014020000}"/>
    <cellStyle name="Überschrift 3" xfId="281" xr:uid="{00000000-0005-0000-0000-000015020000}"/>
    <cellStyle name="Überschrift 4" xfId="282" xr:uid="{00000000-0005-0000-0000-000016020000}"/>
    <cellStyle name="Verknüpfte Zelle" xfId="283" xr:uid="{00000000-0005-0000-0000-000017020000}"/>
    <cellStyle name="Warnender Text" xfId="284" xr:uid="{00000000-0005-0000-0000-000018020000}"/>
    <cellStyle name="Zelle überprüfen" xfId="285" xr:uid="{00000000-0005-0000-0000-00001902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E81400"/>
      <rgbColor rgb="00FFCC00"/>
      <rgbColor rgb="00FF9900"/>
      <rgbColor rgb="00FA2900"/>
      <rgbColor rgb="00DAECFF"/>
      <rgbColor rgb="005B7395"/>
      <rgbColor rgb="000082C5"/>
      <rgbColor rgb="0014263E"/>
      <rgbColor rgb="00E81400"/>
      <rgbColor rgb="00FFCC00"/>
      <rgbColor rgb="00FF9900"/>
      <rgbColor rgb="00FA2900"/>
      <rgbColor rgb="00DAECFF"/>
      <rgbColor rgb="005B7395"/>
      <rgbColor rgb="000082C5"/>
      <rgbColor rgb="0014263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C5C6"/>
      <color rgb="FFE2E8EF"/>
      <color rgb="FF253A3E"/>
      <color rgb="FF73A2A9"/>
      <color rgb="FF3C843C"/>
      <color rgb="FFA0E8D9"/>
      <color rgb="FFD1E0E2"/>
      <color rgb="FF445D86"/>
      <color rgb="FFCE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C261-A640-8DB5-C174F6DE2D7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C261-A640-8DB5-C174F6DE2D73}"/>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C261-A640-8DB5-C174F6DE2D73}"/>
              </c:ext>
            </c:extLst>
          </c:dPt>
          <c:dPt>
            <c:idx val="3"/>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7-C261-A640-8DB5-C174F6DE2D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61-A640-8DB5-C174F6DE2D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RO"/>
              </a:p>
            </c:txPr>
            <c:showLegendKey val="0"/>
            <c:showVal val="0"/>
            <c:showCatName val="0"/>
            <c:showSerName val="0"/>
            <c:showPercent val="1"/>
            <c:showBubbleSize val="0"/>
            <c:showLeaderLines val="0"/>
            <c:extLst>
              <c:ext xmlns:c15="http://schemas.microsoft.com/office/drawing/2012/chart" uri="{CE6537A1-D6FC-4f65-9D91-7224C49458BB}"/>
            </c:extLst>
          </c:dLbls>
          <c:cat>
            <c:multiLvlStrRef>
              <c:f>(Market_Ref_currency!$B$9:$C$9,Market_Ref_currency!$B$10:$C$10,Market_Ref_currency!$B$12:$C$12,Market_Ref_currency!$B$13:$C$13,Market_Ref_currency!$B$14:$C$14)</c:f>
              <c:multiLvlStrCache>
                <c:ptCount val="5"/>
                <c:lvl>
                  <c:pt idx="0">
                    <c:v>Infrastructure &amp; Middleware</c:v>
                  </c:pt>
                  <c:pt idx="1">
                    <c:v>Applications</c:v>
                  </c:pt>
                  <c:pt idx="2">
                    <c:v>Infrastructure &amp; Middleware</c:v>
                  </c:pt>
                  <c:pt idx="3">
                    <c:v>Applications</c:v>
                  </c:pt>
                  <c:pt idx="4">
                    <c:v>Connectivity</c:v>
                  </c:pt>
                </c:lvl>
                <c:lvl>
                  <c:pt idx="0">
                    <c:v>Software &amp; Cloud Platforms</c:v>
                  </c:pt>
                  <c:pt idx="1">
                    <c:v>Software &amp; Cloud Platforms</c:v>
                  </c:pt>
                  <c:pt idx="2">
                    <c:v>Services</c:v>
                  </c:pt>
                  <c:pt idx="3">
                    <c:v>Services</c:v>
                  </c:pt>
                  <c:pt idx="4">
                    <c:v>Connectivity</c:v>
                  </c:pt>
                </c:lvl>
              </c:multiLvlStrCache>
            </c:multiLvlStrRef>
          </c:cat>
          <c:val>
            <c:numRef>
              <c:f>(Market_Ref_currency!$G$9,Market_Ref_currency!$G$10,Market_Ref_currency!$G$12,Market_Ref_currency!$G$13,Market_Ref_currency!$G$14)</c:f>
              <c:numCache>
                <c:formatCode>#,##0</c:formatCode>
                <c:ptCount val="5"/>
                <c:pt idx="0">
                  <c:v>1863.4000000000003</c:v>
                </c:pt>
                <c:pt idx="1">
                  <c:v>2879.8</c:v>
                </c:pt>
                <c:pt idx="2">
                  <c:v>3557.400000000001</c:v>
                </c:pt>
                <c:pt idx="3">
                  <c:v>4573.8</c:v>
                </c:pt>
                <c:pt idx="4">
                  <c:v>5082</c:v>
                </c:pt>
              </c:numCache>
            </c:numRef>
          </c:val>
          <c:extLst>
            <c:ext xmlns:c16="http://schemas.microsoft.com/office/drawing/2014/chart" uri="{C3380CC4-5D6E-409C-BE32-E72D297353CC}">
              <c16:uniqueId val="{0000000A-C261-A640-8DB5-C174F6DE2D73}"/>
            </c:ext>
          </c:extLst>
        </c:ser>
        <c:ser>
          <c:idx val="1"/>
          <c:order val="1"/>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C-C261-A640-8DB5-C174F6DE2D7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E-C261-A640-8DB5-C174F6DE2D73}"/>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10-C261-A640-8DB5-C174F6DE2D73}"/>
              </c:ext>
            </c:extLst>
          </c:dPt>
          <c:dPt>
            <c:idx val="3"/>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12-C261-A640-8DB5-C174F6DE2D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261-A640-8DB5-C174F6DE2D73}"/>
              </c:ext>
            </c:extLst>
          </c:dPt>
          <c:dLbls>
            <c:dLbl>
              <c:idx val="0"/>
              <c:layout>
                <c:manualLayout>
                  <c:x val="8.8570599491796451E-2"/>
                  <c:y val="-0.1351072706820738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C261-A640-8DB5-C174F6DE2D73}"/>
                </c:ext>
              </c:extLst>
            </c:dLbl>
            <c:dLbl>
              <c:idx val="1"/>
              <c:layout>
                <c:manualLayout>
                  <c:x val="0.10901907508040368"/>
                  <c:y val="0.1564690155463217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C261-A640-8DB5-C174F6DE2D73}"/>
                </c:ext>
              </c:extLst>
            </c:dLbl>
            <c:dLbl>
              <c:idx val="2"/>
              <c:layout>
                <c:manualLayout>
                  <c:x val="-0.10620989717834568"/>
                  <c:y val="0.1041808933175386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0-C261-A640-8DB5-C174F6DE2D73}"/>
                </c:ext>
              </c:extLst>
            </c:dLbl>
            <c:dLbl>
              <c:idx val="3"/>
              <c:layout>
                <c:manualLayout>
                  <c:x val="-0.10364965382848271"/>
                  <c:y val="-0.10269319211204798"/>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C261-A640-8DB5-C174F6DE2D73}"/>
                </c:ext>
              </c:extLst>
            </c:dLbl>
            <c:dLbl>
              <c:idx val="4"/>
              <c:layout>
                <c:manualLayout>
                  <c:x val="-1.6222565737565014E-2"/>
                  <c:y val="-0.10703091374028408"/>
                </c:manualLayout>
              </c:layout>
              <c:tx>
                <c:rich>
                  <a:bodyPr/>
                  <a:lstStyle/>
                  <a:p>
                    <a:r>
                      <a:rPr lang="en-US"/>
                      <a:t>Connectivity</a:t>
                    </a:r>
                    <a:endParaRPr lang="en-US" baseline="0"/>
                  </a:p>
                  <a:p>
                    <a:fld id="{BA89A046-BCAD-1C41-A070-91B73F0160D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4-C261-A640-8DB5-C174F6DE2D7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RO"/>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multiLvlStrRef>
              <c:f>(Market_Ref_currency!$B$9:$C$9,Market_Ref_currency!$B$10:$C$10,Market_Ref_currency!$B$12:$C$12,Market_Ref_currency!$B$13:$C$13,Market_Ref_currency!$B$14:$C$14)</c:f>
              <c:multiLvlStrCache>
                <c:ptCount val="5"/>
                <c:lvl>
                  <c:pt idx="0">
                    <c:v>Infrastructure &amp; Middleware</c:v>
                  </c:pt>
                  <c:pt idx="1">
                    <c:v>Applications</c:v>
                  </c:pt>
                  <c:pt idx="2">
                    <c:v>Infrastructure &amp; Middleware</c:v>
                  </c:pt>
                  <c:pt idx="3">
                    <c:v>Applications</c:v>
                  </c:pt>
                  <c:pt idx="4">
                    <c:v>Connectivity</c:v>
                  </c:pt>
                </c:lvl>
                <c:lvl>
                  <c:pt idx="0">
                    <c:v>Software &amp; Cloud Platforms</c:v>
                  </c:pt>
                  <c:pt idx="1">
                    <c:v>Software &amp; Cloud Platforms</c:v>
                  </c:pt>
                  <c:pt idx="2">
                    <c:v>Services</c:v>
                  </c:pt>
                  <c:pt idx="3">
                    <c:v>Services</c:v>
                  </c:pt>
                  <c:pt idx="4">
                    <c:v>Connectivity</c:v>
                  </c:pt>
                </c:lvl>
              </c:multiLvlStrCache>
            </c:multiLvlStrRef>
          </c:cat>
          <c:val>
            <c:numRef>
              <c:f>(Market_Ref_currency!$K$9,Market_Ref_currency!$K$10,Market_Ref_currency!$K$12,Market_Ref_currency!$K$13,Market_Ref_currency!$K$14)</c:f>
              <c:numCache>
                <c:formatCode>#,##0</c:formatCode>
                <c:ptCount val="5"/>
                <c:pt idx="0">
                  <c:v>2728.2039400000017</c:v>
                </c:pt>
                <c:pt idx="1">
                  <c:v>4216.3151800000014</c:v>
                </c:pt>
                <c:pt idx="2">
                  <c:v>5208.3893400000024</c:v>
                </c:pt>
                <c:pt idx="3">
                  <c:v>6696.5005800000017</c:v>
                </c:pt>
                <c:pt idx="4">
                  <c:v>7440.5562000000027</c:v>
                </c:pt>
              </c:numCache>
            </c:numRef>
          </c:val>
          <c:extLst>
            <c:ext xmlns:c16="http://schemas.microsoft.com/office/drawing/2014/chart" uri="{C3380CC4-5D6E-409C-BE32-E72D297353CC}">
              <c16:uniqueId val="{00000015-C261-A640-8DB5-C174F6DE2D73}"/>
            </c:ext>
          </c:extLst>
        </c:ser>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R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51072538278196E-2"/>
          <c:y val="3.081232492997199E-2"/>
          <c:w val="0.90709060733493896"/>
          <c:h val="0.78526257747193362"/>
        </c:manualLayout>
      </c:layout>
      <c:lineChart>
        <c:grouping val="standard"/>
        <c:varyColors val="0"/>
        <c:ser>
          <c:idx val="0"/>
          <c:order val="0"/>
          <c:tx>
            <c:strRef>
              <c:f>Market_Ref_currency!$C$9</c:f>
              <c:strCache>
                <c:ptCount val="1"/>
                <c:pt idx="0">
                  <c:v>Infrastructure &amp; Middleware</c:v>
                </c:pt>
              </c:strCache>
            </c:strRef>
          </c:tx>
          <c:spPr>
            <a:ln w="28575" cap="rnd">
              <a:solidFill>
                <a:schemeClr val="accent6">
                  <a:lumMod val="50000"/>
                </a:schemeClr>
              </a:solidFill>
              <a:round/>
            </a:ln>
            <a:effectLst/>
          </c:spPr>
          <c:marker>
            <c:symbol val="diamond"/>
            <c:size val="8"/>
            <c:spPr>
              <a:solidFill>
                <a:schemeClr val="accent6">
                  <a:lumMod val="50000"/>
                </a:schemeClr>
              </a:solidFill>
              <a:ln w="9525">
                <a:solidFill>
                  <a:schemeClr val="accent6">
                    <a:lumMod val="50000"/>
                  </a:schemeClr>
                </a:solidFill>
              </a:ln>
              <a:effectLst/>
            </c:spPr>
          </c:marker>
          <c:dPt>
            <c:idx val="1"/>
            <c:marker>
              <c:symbol val="diamond"/>
              <c:size val="8"/>
              <c:spPr>
                <a:solidFill>
                  <a:schemeClr val="accent6">
                    <a:lumMod val="50000"/>
                  </a:schemeClr>
                </a:solidFill>
                <a:ln w="9525">
                  <a:solidFill>
                    <a:schemeClr val="accent6">
                      <a:lumMod val="50000"/>
                    </a:schemeClr>
                  </a:solidFill>
                </a:ln>
                <a:effectLst/>
              </c:spPr>
            </c:marker>
            <c:bubble3D val="0"/>
            <c:extLst>
              <c:ext xmlns:c16="http://schemas.microsoft.com/office/drawing/2014/chart" uri="{C3380CC4-5D6E-409C-BE32-E72D297353CC}">
                <c16:uniqueId val="{00000000-FCFF-EF41-B0A4-D0A5CB535F82}"/>
              </c:ext>
            </c:extLst>
          </c:dPt>
          <c:cat>
            <c:strRef>
              <c:f>Market_Ref_currency!$L$7:$Q$7</c:f>
              <c:strCache>
                <c:ptCount val="6"/>
                <c:pt idx="0">
                  <c:v>21/22</c:v>
                </c:pt>
                <c:pt idx="1">
                  <c:v>22/23</c:v>
                </c:pt>
                <c:pt idx="2">
                  <c:v>23/24</c:v>
                </c:pt>
                <c:pt idx="3">
                  <c:v>24/25</c:v>
                </c:pt>
                <c:pt idx="4">
                  <c:v>25/26</c:v>
                </c:pt>
                <c:pt idx="5">
                  <c:v>26/27</c:v>
                </c:pt>
              </c:strCache>
            </c:strRef>
          </c:cat>
          <c:val>
            <c:numRef>
              <c:f>Market_Ref_currency!$L$9:$Q$9</c:f>
              <c:numCache>
                <c:formatCode>0.0%</c:formatCode>
                <c:ptCount val="6"/>
                <c:pt idx="0">
                  <c:v>0.10000000000000009</c:v>
                </c:pt>
                <c:pt idx="1">
                  <c:v>0.10000000000000009</c:v>
                </c:pt>
                <c:pt idx="2">
                  <c:v>0.10000000000000009</c:v>
                </c:pt>
                <c:pt idx="3">
                  <c:v>0.10000000000000009</c:v>
                </c:pt>
                <c:pt idx="4">
                  <c:v>0.10000000000000009</c:v>
                </c:pt>
                <c:pt idx="5">
                  <c:v>0.10000000000000009</c:v>
                </c:pt>
              </c:numCache>
            </c:numRef>
          </c:val>
          <c:smooth val="0"/>
          <c:extLst>
            <c:ext xmlns:c16="http://schemas.microsoft.com/office/drawing/2014/chart" uri="{C3380CC4-5D6E-409C-BE32-E72D297353CC}">
              <c16:uniqueId val="{00000001-FCFF-EF41-B0A4-D0A5CB535F82}"/>
            </c:ext>
          </c:extLst>
        </c:ser>
        <c:ser>
          <c:idx val="1"/>
          <c:order val="1"/>
          <c:tx>
            <c:strRef>
              <c:f>Market_Ref_currency!$C$10</c:f>
              <c:strCache>
                <c:ptCount val="1"/>
                <c:pt idx="0">
                  <c:v>Applications</c:v>
                </c:pt>
              </c:strCache>
            </c:strRef>
          </c:tx>
          <c:spPr>
            <a:ln w="28575" cap="rnd">
              <a:solidFill>
                <a:schemeClr val="accent6"/>
              </a:solidFill>
              <a:round/>
            </a:ln>
            <a:effectLst/>
          </c:spPr>
          <c:marker>
            <c:symbol val="star"/>
            <c:size val="7"/>
            <c:spPr>
              <a:solidFill>
                <a:schemeClr val="accent6"/>
              </a:solidFill>
              <a:ln w="9525">
                <a:solidFill>
                  <a:schemeClr val="accent6"/>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Market_Ref_currency!$L$10:$Q$10</c:f>
              <c:numCache>
                <c:formatCode>0.0%</c:formatCode>
                <c:ptCount val="6"/>
                <c:pt idx="0">
                  <c:v>0.10000000000000009</c:v>
                </c:pt>
                <c:pt idx="1">
                  <c:v>0.10000000000000009</c:v>
                </c:pt>
                <c:pt idx="2">
                  <c:v>0.10000000000000009</c:v>
                </c:pt>
                <c:pt idx="3">
                  <c:v>0.10000000000000009</c:v>
                </c:pt>
                <c:pt idx="4">
                  <c:v>0.10000000000000009</c:v>
                </c:pt>
                <c:pt idx="5">
                  <c:v>0.10000000000000009</c:v>
                </c:pt>
              </c:numCache>
            </c:numRef>
          </c:val>
          <c:smooth val="0"/>
          <c:extLst>
            <c:ext xmlns:c16="http://schemas.microsoft.com/office/drawing/2014/chart" uri="{C3380CC4-5D6E-409C-BE32-E72D297353CC}">
              <c16:uniqueId val="{00000002-FCFF-EF41-B0A4-D0A5CB535F82}"/>
            </c:ext>
          </c:extLst>
        </c:ser>
        <c:ser>
          <c:idx val="2"/>
          <c:order val="2"/>
          <c:tx>
            <c:strRef>
              <c:f>Market_Ref_currency!$C$12</c:f>
              <c:strCache>
                <c:ptCount val="1"/>
                <c:pt idx="0">
                  <c:v>Infrastructure &amp; Middleware</c:v>
                </c:pt>
              </c:strCache>
            </c:strRef>
          </c:tx>
          <c:spPr>
            <a:ln w="28575" cap="rnd">
              <a:solidFill>
                <a:schemeClr val="accent1">
                  <a:lumMod val="75000"/>
                </a:schemeClr>
              </a:solidFill>
              <a:round/>
            </a:ln>
            <a:effectLst/>
          </c:spPr>
          <c:marker>
            <c:symbol val="square"/>
            <c:size val="7"/>
            <c:spPr>
              <a:solidFill>
                <a:schemeClr val="accent1">
                  <a:lumMod val="75000"/>
                </a:schemeClr>
              </a:solidFill>
              <a:ln w="9525">
                <a:solidFill>
                  <a:schemeClr val="accent1">
                    <a:lumMod val="75000"/>
                  </a:schemeClr>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Market_Ref_currency!$L$12:$Q$12</c:f>
              <c:numCache>
                <c:formatCode>0.0%</c:formatCode>
                <c:ptCount val="6"/>
                <c:pt idx="0">
                  <c:v>0.10000000000000009</c:v>
                </c:pt>
                <c:pt idx="1">
                  <c:v>0.10000000000000009</c:v>
                </c:pt>
                <c:pt idx="2">
                  <c:v>0.10000000000000009</c:v>
                </c:pt>
                <c:pt idx="3">
                  <c:v>0.10000000000000009</c:v>
                </c:pt>
                <c:pt idx="4">
                  <c:v>0.10000000000000009</c:v>
                </c:pt>
                <c:pt idx="5">
                  <c:v>0.10000000000000009</c:v>
                </c:pt>
              </c:numCache>
            </c:numRef>
          </c:val>
          <c:smooth val="0"/>
          <c:extLst>
            <c:ext xmlns:c16="http://schemas.microsoft.com/office/drawing/2014/chart" uri="{C3380CC4-5D6E-409C-BE32-E72D297353CC}">
              <c16:uniqueId val="{00000003-FCFF-EF41-B0A4-D0A5CB535F82}"/>
            </c:ext>
          </c:extLst>
        </c:ser>
        <c:ser>
          <c:idx val="3"/>
          <c:order val="3"/>
          <c:tx>
            <c:strRef>
              <c:f>Market_Ref_currency!$C$13</c:f>
              <c:strCache>
                <c:ptCount val="1"/>
                <c:pt idx="0">
                  <c:v>Applications</c:v>
                </c:pt>
              </c:strCache>
            </c:strRef>
          </c:tx>
          <c:spPr>
            <a:ln w="28575" cap="rnd">
              <a:solidFill>
                <a:schemeClr val="accent2">
                  <a:lumMod val="75000"/>
                </a:schemeClr>
              </a:solidFill>
              <a:round/>
            </a:ln>
            <a:effectLst/>
          </c:spPr>
          <c:marker>
            <c:symbol val="triangle"/>
            <c:size val="7"/>
            <c:spPr>
              <a:solidFill>
                <a:schemeClr val="accent2">
                  <a:lumMod val="75000"/>
                </a:schemeClr>
              </a:solidFill>
              <a:ln w="9525">
                <a:solidFill>
                  <a:schemeClr val="accent2">
                    <a:lumMod val="75000"/>
                  </a:schemeClr>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Market_Ref_currency!$L$13:$Q$13</c:f>
              <c:numCache>
                <c:formatCode>0.0%</c:formatCode>
                <c:ptCount val="6"/>
                <c:pt idx="0">
                  <c:v>0.10000000000000009</c:v>
                </c:pt>
                <c:pt idx="1">
                  <c:v>0.10000000000000009</c:v>
                </c:pt>
                <c:pt idx="2">
                  <c:v>0.10000000000000009</c:v>
                </c:pt>
                <c:pt idx="3">
                  <c:v>0.10000000000000009</c:v>
                </c:pt>
                <c:pt idx="4">
                  <c:v>0.10000000000000009</c:v>
                </c:pt>
                <c:pt idx="5">
                  <c:v>0.10000000000000009</c:v>
                </c:pt>
              </c:numCache>
            </c:numRef>
          </c:val>
          <c:smooth val="0"/>
          <c:extLst>
            <c:ext xmlns:c16="http://schemas.microsoft.com/office/drawing/2014/chart" uri="{C3380CC4-5D6E-409C-BE32-E72D297353CC}">
              <c16:uniqueId val="{00000004-FCFF-EF41-B0A4-D0A5CB535F82}"/>
            </c:ext>
          </c:extLst>
        </c:ser>
        <c:ser>
          <c:idx val="4"/>
          <c:order val="4"/>
          <c:tx>
            <c:strRef>
              <c:f>Market_Ref_currency!$C$14</c:f>
              <c:strCache>
                <c:ptCount val="1"/>
                <c:pt idx="0">
                  <c:v>Connectivity</c:v>
                </c:pt>
              </c:strCache>
            </c:strRef>
          </c:tx>
          <c:spPr>
            <a:ln w="28575" cap="rnd">
              <a:solidFill>
                <a:schemeClr val="accent5"/>
              </a:solidFill>
              <a:round/>
            </a:ln>
            <a:effectLst/>
          </c:spPr>
          <c:marker>
            <c:symbol val="x"/>
            <c:size val="7"/>
            <c:spPr>
              <a:solidFill>
                <a:schemeClr val="accent5"/>
              </a:solidFill>
              <a:ln w="9525">
                <a:solidFill>
                  <a:schemeClr val="accent5"/>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Market_Ref_currency!$L$14:$Q$14</c:f>
              <c:numCache>
                <c:formatCode>0.0%</c:formatCode>
                <c:ptCount val="6"/>
                <c:pt idx="0">
                  <c:v>0.10000000000000009</c:v>
                </c:pt>
                <c:pt idx="1">
                  <c:v>0.10000000000000009</c:v>
                </c:pt>
                <c:pt idx="2">
                  <c:v>0.10000000000000009</c:v>
                </c:pt>
                <c:pt idx="3">
                  <c:v>0.10000000000000009</c:v>
                </c:pt>
                <c:pt idx="4">
                  <c:v>0.10000000000000009</c:v>
                </c:pt>
                <c:pt idx="5">
                  <c:v>0.10000000000000009</c:v>
                </c:pt>
              </c:numCache>
            </c:numRef>
          </c:val>
          <c:smooth val="0"/>
          <c:extLst>
            <c:ext xmlns:c16="http://schemas.microsoft.com/office/drawing/2014/chart" uri="{C3380CC4-5D6E-409C-BE32-E72D297353CC}">
              <c16:uniqueId val="{00000005-FCFF-EF41-B0A4-D0A5CB535F82}"/>
            </c:ext>
          </c:extLst>
        </c:ser>
        <c:dLbls>
          <c:showLegendKey val="0"/>
          <c:showVal val="0"/>
          <c:showCatName val="0"/>
          <c:showSerName val="0"/>
          <c:showPercent val="0"/>
          <c:showBubbleSize val="0"/>
        </c:dLbls>
        <c:marker val="1"/>
        <c:smooth val="0"/>
        <c:axId val="1579563024"/>
        <c:axId val="1579564672"/>
      </c:lineChart>
      <c:catAx>
        <c:axId val="1579563024"/>
        <c:scaling>
          <c:orientation val="minMax"/>
        </c:scaling>
        <c:delete val="0"/>
        <c:axPos val="b"/>
        <c:numFmt formatCode="General" sourceLinked="1"/>
        <c:majorTickMark val="in"/>
        <c:minorTickMark val="none"/>
        <c:tickLblPos val="nextTo"/>
        <c:spPr>
          <a:noFill/>
          <a:ln w="9525" cap="flat" cmpd="sng" algn="ctr">
            <a:solidFill>
              <a:schemeClr val="bg2">
                <a:lumMod val="9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crossAx val="1579564672"/>
        <c:crosses val="autoZero"/>
        <c:auto val="1"/>
        <c:lblAlgn val="ctr"/>
        <c:lblOffset val="100"/>
        <c:noMultiLvlLbl val="0"/>
      </c:catAx>
      <c:valAx>
        <c:axId val="15795646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crossAx val="1579563024"/>
        <c:crosses val="autoZero"/>
        <c:crossBetween val="midCat"/>
      </c:valAx>
      <c:spPr>
        <a:noFill/>
        <a:ln>
          <a:noFill/>
        </a:ln>
        <a:effectLst/>
      </c:spPr>
    </c:plotArea>
    <c:legend>
      <c:legendPos val="b"/>
      <c:layout>
        <c:manualLayout>
          <c:xMode val="edge"/>
          <c:yMode val="edge"/>
          <c:x val="6.8965517241379309E-3"/>
          <c:y val="0.93291448863009774"/>
          <c:w val="0.98103448275862071"/>
          <c:h val="5.027878868082667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R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62928935055346"/>
          <c:y val="7.858903379265092E-2"/>
          <c:w val="0.64471617332774789"/>
          <c:h val="0.83526896754728086"/>
        </c:manualLayout>
      </c:layout>
      <c:pieChart>
        <c:varyColors val="1"/>
        <c:ser>
          <c:idx val="0"/>
          <c:order val="0"/>
          <c:tx>
            <c:strRef>
              <c:f>Graphs_Market!$AC$6</c:f>
              <c:strCache>
                <c:ptCount val="1"/>
                <c:pt idx="0">
                  <c:v>2023</c:v>
                </c:pt>
              </c:strCache>
            </c:strRef>
          </c:tx>
          <c:spPr>
            <a:effectLst>
              <a:outerShdw blurRad="50800" dist="38100" dir="2700000" algn="tl" rotWithShape="0">
                <a:prstClr val="black">
                  <a:alpha val="40000"/>
                </a:prstClr>
              </a:outerShdw>
            </a:effectLst>
          </c:spPr>
          <c:dPt>
            <c:idx val="0"/>
            <c:bubble3D val="0"/>
            <c:spPr>
              <a:solidFill>
                <a:schemeClr val="accent1"/>
              </a:solidFill>
              <a:ln w="190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8122-164B-A431-57FD478211A5}"/>
              </c:ext>
            </c:extLst>
          </c:dPt>
          <c:dPt>
            <c:idx val="1"/>
            <c:bubble3D val="0"/>
            <c:spPr>
              <a:solidFill>
                <a:schemeClr val="accent2"/>
              </a:solidFill>
              <a:ln w="190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8122-164B-A431-57FD478211A5}"/>
              </c:ext>
            </c:extLst>
          </c:dPt>
          <c:dPt>
            <c:idx val="2"/>
            <c:bubble3D val="0"/>
            <c:spPr>
              <a:solidFill>
                <a:schemeClr val="accent3"/>
              </a:solidFill>
              <a:ln w="190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8122-164B-A431-57FD478211A5}"/>
              </c:ext>
            </c:extLst>
          </c:dPt>
          <c:dPt>
            <c:idx val="3"/>
            <c:bubble3D val="0"/>
            <c:spPr>
              <a:solidFill>
                <a:schemeClr val="accent4"/>
              </a:solidFill>
              <a:ln w="190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8122-164B-A431-57FD478211A5}"/>
              </c:ext>
            </c:extLst>
          </c:dPt>
          <c:dPt>
            <c:idx val="4"/>
            <c:bubble3D val="0"/>
            <c:spPr>
              <a:solidFill>
                <a:schemeClr val="accent5"/>
              </a:solidFill>
              <a:ln w="190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8122-164B-A431-57FD478211A5}"/>
              </c:ext>
            </c:extLst>
          </c:dPt>
          <c:dPt>
            <c:idx val="5"/>
            <c:bubble3D val="0"/>
            <c:spPr>
              <a:solidFill>
                <a:schemeClr val="accent6"/>
              </a:solidFill>
              <a:ln w="190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8122-164B-A431-57FD478211A5}"/>
              </c:ext>
            </c:extLst>
          </c:dPt>
          <c:dPt>
            <c:idx val="6"/>
            <c:bubble3D val="0"/>
            <c:spPr>
              <a:solidFill>
                <a:schemeClr val="tx2"/>
              </a:solidFill>
              <a:ln w="19050">
                <a:solidFill>
                  <a:schemeClr val="lt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CF10-604E-8369-E17573D8DB43}"/>
              </c:ext>
            </c:extLst>
          </c:dPt>
          <c:dLbls>
            <c:dLbl>
              <c:idx val="0"/>
              <c:layout>
                <c:manualLayout>
                  <c:x val="0"/>
                  <c:y val="-9.1036414565826368E-2"/>
                </c:manualLayout>
              </c:layout>
              <c:dLblPos val="bestFi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122-164B-A431-57FD478211A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RO"/>
              </a:p>
            </c:txPr>
            <c:dLblPos val="outEnd"/>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Graphs_Market!$AB$7:$AB$13</c:f>
              <c:strCache>
                <c:ptCount val="7"/>
                <c:pt idx="0">
                  <c:v>Smart Factory</c:v>
                </c:pt>
                <c:pt idx="1">
                  <c:v>Smart Vehicles</c:v>
                </c:pt>
                <c:pt idx="2">
                  <c:v>Smart Transport &amp; Logistics</c:v>
                </c:pt>
                <c:pt idx="3">
                  <c:v>Smart Energy 
&amp; Resources</c:v>
                </c:pt>
                <c:pt idx="4">
                  <c:v>Smart Cities &amp; Government</c:v>
                </c:pt>
                <c:pt idx="5">
                  <c:v>Smart Health</c:v>
                </c:pt>
                <c:pt idx="6">
                  <c:v>Other Smart Contexts</c:v>
                </c:pt>
              </c:strCache>
            </c:strRef>
          </c:cat>
          <c:val>
            <c:numRef>
              <c:f>Graphs_Market!$AC$7:$AC$13</c:f>
              <c:numCache>
                <c:formatCode>#,##0</c:formatCode>
                <c:ptCount val="7"/>
                <c:pt idx="0">
                  <c:v>967.48185586886439</c:v>
                </c:pt>
                <c:pt idx="1">
                  <c:v>155.10361029410655</c:v>
                </c:pt>
                <c:pt idx="2">
                  <c:v>201.37834437091999</c:v>
                </c:pt>
                <c:pt idx="3">
                  <c:v>219.07701536487758</c:v>
                </c:pt>
                <c:pt idx="4">
                  <c:v>322.08993650046398</c:v>
                </c:pt>
                <c:pt idx="5">
                  <c:v>154.89440871692483</c:v>
                </c:pt>
                <c:pt idx="6">
                  <c:v>181.55886188946903</c:v>
                </c:pt>
              </c:numCache>
            </c:numRef>
          </c:val>
          <c:extLst>
            <c:ext xmlns:c16="http://schemas.microsoft.com/office/drawing/2014/chart" uri="{C3380CC4-5D6E-409C-BE32-E72D297353CC}">
              <c16:uniqueId val="{00000000-CF10-604E-8369-E17573D8DB4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g"/><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406399</xdr:colOff>
      <xdr:row>31</xdr:row>
      <xdr:rowOff>0</xdr:rowOff>
    </xdr:from>
    <xdr:to>
      <xdr:col>2</xdr:col>
      <xdr:colOff>2717111</xdr:colOff>
      <xdr:row>37</xdr:row>
      <xdr:rowOff>63500</xdr:rowOff>
    </xdr:to>
    <xdr:pic>
      <xdr:nvPicPr>
        <xdr:cNvPr id="2" name="Picture 1">
          <a:extLst>
            <a:ext uri="{FF2B5EF4-FFF2-40B4-BE49-F238E27FC236}">
              <a16:creationId xmlns:a16="http://schemas.microsoft.com/office/drawing/2014/main" id="{B8D35E30-BFF8-A34E-9D89-A04EEF206996}"/>
            </a:ext>
          </a:extLst>
        </xdr:cNvPr>
        <xdr:cNvPicPr>
          <a:picLocks noChangeAspect="1"/>
        </xdr:cNvPicPr>
      </xdr:nvPicPr>
      <xdr:blipFill>
        <a:blip xmlns:r="http://schemas.openxmlformats.org/officeDocument/2006/relationships" r:embed="rId1"/>
        <a:stretch>
          <a:fillRect/>
        </a:stretch>
      </xdr:blipFill>
      <xdr:spPr>
        <a:xfrm>
          <a:off x="3111499" y="6527800"/>
          <a:ext cx="2310712" cy="1282700"/>
        </a:xfrm>
        <a:prstGeom prst="rect">
          <a:avLst/>
        </a:prstGeom>
      </xdr:spPr>
    </xdr:pic>
    <xdr:clientData/>
  </xdr:twoCellAnchor>
  <xdr:twoCellAnchor editAs="oneCell">
    <xdr:from>
      <xdr:col>1</xdr:col>
      <xdr:colOff>0</xdr:colOff>
      <xdr:row>31</xdr:row>
      <xdr:rowOff>1270</xdr:rowOff>
    </xdr:from>
    <xdr:to>
      <xdr:col>2</xdr:col>
      <xdr:colOff>3046</xdr:colOff>
      <xdr:row>37</xdr:row>
      <xdr:rowOff>62230</xdr:rowOff>
    </xdr:to>
    <xdr:pic>
      <xdr:nvPicPr>
        <xdr:cNvPr id="3" name="Picture 2">
          <a:extLst>
            <a:ext uri="{FF2B5EF4-FFF2-40B4-BE49-F238E27FC236}">
              <a16:creationId xmlns:a16="http://schemas.microsoft.com/office/drawing/2014/main" id="{21E9F082-1D2F-014B-A812-084582AE461D}"/>
            </a:ext>
          </a:extLst>
        </xdr:cNvPr>
        <xdr:cNvPicPr>
          <a:picLocks noChangeAspect="1"/>
        </xdr:cNvPicPr>
      </xdr:nvPicPr>
      <xdr:blipFill>
        <a:blip xmlns:r="http://schemas.openxmlformats.org/officeDocument/2006/relationships" r:embed="rId2"/>
        <a:stretch>
          <a:fillRect/>
        </a:stretch>
      </xdr:blipFill>
      <xdr:spPr>
        <a:xfrm>
          <a:off x="330200" y="6529070"/>
          <a:ext cx="2304286" cy="1280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591820</xdr:colOff>
      <xdr:row>2</xdr:row>
      <xdr:rowOff>35278</xdr:rowOff>
    </xdr:to>
    <xdr:pic>
      <xdr:nvPicPr>
        <xdr:cNvPr id="11" name="Picture 10">
          <a:extLst>
            <a:ext uri="{FF2B5EF4-FFF2-40B4-BE49-F238E27FC236}">
              <a16:creationId xmlns:a16="http://schemas.microsoft.com/office/drawing/2014/main" id="{2686E268-1C1D-AE4A-90C5-FEFFCC01AAA7}"/>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584200</xdr:colOff>
      <xdr:row>0</xdr:row>
      <xdr:rowOff>12700</xdr:rowOff>
    </xdr:from>
    <xdr:to>
      <xdr:col>15</xdr:col>
      <xdr:colOff>114300</xdr:colOff>
      <xdr:row>2</xdr:row>
      <xdr:rowOff>47978</xdr:rowOff>
    </xdr:to>
    <xdr:pic>
      <xdr:nvPicPr>
        <xdr:cNvPr id="11" name="Picture 10">
          <a:extLst>
            <a:ext uri="{FF2B5EF4-FFF2-40B4-BE49-F238E27FC236}">
              <a16:creationId xmlns:a16="http://schemas.microsoft.com/office/drawing/2014/main" id="{79100299-42BD-9E4E-957B-DA3B8CBF821A}"/>
            </a:ext>
          </a:extLst>
        </xdr:cNvPr>
        <xdr:cNvPicPr>
          <a:picLocks noChangeAspect="1"/>
        </xdr:cNvPicPr>
      </xdr:nvPicPr>
      <xdr:blipFill>
        <a:blip xmlns:r="http://schemas.openxmlformats.org/officeDocument/2006/relationships" r:embed="rId1"/>
        <a:stretch>
          <a:fillRect/>
        </a:stretch>
      </xdr:blipFill>
      <xdr:spPr>
        <a:xfrm>
          <a:off x="12966700" y="12700"/>
          <a:ext cx="1435100" cy="797278"/>
        </a:xfrm>
        <a:prstGeom prst="rect">
          <a:avLst/>
        </a:prstGeom>
      </xdr:spPr>
    </xdr:pic>
    <xdr:clientData/>
  </xdr:twoCellAnchor>
  <xdr:twoCellAnchor>
    <xdr:from>
      <xdr:col>0</xdr:col>
      <xdr:colOff>25400</xdr:colOff>
      <xdr:row>5</xdr:row>
      <xdr:rowOff>25400</xdr:rowOff>
    </xdr:from>
    <xdr:to>
      <xdr:col>6</xdr:col>
      <xdr:colOff>685800</xdr:colOff>
      <xdr:row>32</xdr:row>
      <xdr:rowOff>114300</xdr:rowOff>
    </xdr:to>
    <xdr:graphicFrame macro="">
      <xdr:nvGraphicFramePr>
        <xdr:cNvPr id="12" name="Chart 11">
          <a:extLst>
            <a:ext uri="{FF2B5EF4-FFF2-40B4-BE49-F238E27FC236}">
              <a16:creationId xmlns:a16="http://schemas.microsoft.com/office/drawing/2014/main" id="{C8885E97-5932-F04B-A824-D354E025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482600</xdr:colOff>
      <xdr:row>5</xdr:row>
      <xdr:rowOff>25400</xdr:rowOff>
    </xdr:from>
    <xdr:to>
      <xdr:col>22</xdr:col>
      <xdr:colOff>228600</xdr:colOff>
      <xdr:row>32</xdr:row>
      <xdr:rowOff>101600</xdr:rowOff>
    </xdr:to>
    <xdr:graphicFrame macro="">
      <xdr:nvGraphicFramePr>
        <xdr:cNvPr id="14" name="Chart 13">
          <a:extLst>
            <a:ext uri="{FF2B5EF4-FFF2-40B4-BE49-F238E27FC236}">
              <a16:creationId xmlns:a16="http://schemas.microsoft.com/office/drawing/2014/main" id="{C3C0AD57-4F9F-2546-A03B-2C8DAD366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xdr:colOff>
      <xdr:row>5</xdr:row>
      <xdr:rowOff>25400</xdr:rowOff>
    </xdr:from>
    <xdr:to>
      <xdr:col>14</xdr:col>
      <xdr:colOff>426720</xdr:colOff>
      <xdr:row>32</xdr:row>
      <xdr:rowOff>101600</xdr:rowOff>
    </xdr:to>
    <xdr:graphicFrame macro="">
      <xdr:nvGraphicFramePr>
        <xdr:cNvPr id="2" name="Chart 1">
          <a:extLst>
            <a:ext uri="{FF2B5EF4-FFF2-40B4-BE49-F238E27FC236}">
              <a16:creationId xmlns:a16="http://schemas.microsoft.com/office/drawing/2014/main" id="{1923A226-A410-CF44-9405-D7E1C2B61F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0.70275</cdr:x>
      <cdr:y>0.26974</cdr:y>
    </cdr:from>
    <cdr:to>
      <cdr:x>0.90098</cdr:x>
      <cdr:y>0.26974</cdr:y>
    </cdr:to>
    <cdr:cxnSp macro="">
      <cdr:nvCxnSpPr>
        <cdr:cNvPr id="12" name="Gerade Verbindung 5">
          <a:extLst xmlns:a="http://schemas.openxmlformats.org/drawingml/2006/main">
            <a:ext uri="{FF2B5EF4-FFF2-40B4-BE49-F238E27FC236}">
              <a16:creationId xmlns:a16="http://schemas.microsoft.com/office/drawing/2014/main" id="{00000000-0008-0000-0400-000004000000}"/>
            </a:ext>
          </a:extLst>
        </cdr:cNvPr>
        <cdr:cNvCxnSpPr/>
      </cdr:nvCxnSpPr>
      <cdr:spPr bwMode="auto">
        <a:xfrm xmlns:a="http://schemas.openxmlformats.org/drawingml/2006/main" flipV="1">
          <a:off x="4491985" y="1310850"/>
          <a:ext cx="126707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0.61887</cdr:x>
      <cdr:y>0.34019</cdr:y>
    </cdr:from>
    <cdr:to>
      <cdr:x>0.90135</cdr:x>
      <cdr:y>0.34019</cdr:y>
    </cdr:to>
    <cdr:cxnSp macro="">
      <cdr:nvCxnSpPr>
        <cdr:cNvPr id="13" name="Gerade Verbindung 5">
          <a:extLst xmlns:a="http://schemas.openxmlformats.org/drawingml/2006/main">
            <a:ext uri="{FF2B5EF4-FFF2-40B4-BE49-F238E27FC236}">
              <a16:creationId xmlns:a16="http://schemas.microsoft.com/office/drawing/2014/main" id="{27A9FCC6-7726-5D42-8AEE-62221F758889}"/>
            </a:ext>
          </a:extLst>
        </cdr:cNvPr>
        <cdr:cNvCxnSpPr/>
      </cdr:nvCxnSpPr>
      <cdr:spPr bwMode="auto">
        <a:xfrm xmlns:a="http://schemas.openxmlformats.org/drawingml/2006/main">
          <a:off x="3955775" y="1653207"/>
          <a:ext cx="1805608" cy="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0.84157</cdr:x>
      <cdr:y>0.28542</cdr:y>
    </cdr:from>
    <cdr:to>
      <cdr:x>0.91957</cdr:x>
      <cdr:y>0.3378</cdr:y>
    </cdr:to>
    <cdr:sp macro="" textlink="Market_Ref_currency!$G$7">
      <cdr:nvSpPr>
        <cdr:cNvPr id="16" name="Textfeld 7">
          <a:extLst xmlns:a="http://schemas.openxmlformats.org/drawingml/2006/main">
            <a:ext uri="{FF2B5EF4-FFF2-40B4-BE49-F238E27FC236}">
              <a16:creationId xmlns:a16="http://schemas.microsoft.com/office/drawing/2014/main" id="{00000000-0008-0000-0400-000006000000}"/>
            </a:ext>
          </a:extLst>
        </cdr:cNvPr>
        <cdr:cNvSpPr txBox="1"/>
      </cdr:nvSpPr>
      <cdr:spPr>
        <a:xfrm xmlns:a="http://schemas.openxmlformats.org/drawingml/2006/main">
          <a:off x="5379278" y="1387061"/>
          <a:ext cx="498598" cy="2545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755155CD-5482-EB4B-8C77-6071CF8F0D58}" type="TxLink">
            <a:rPr lang="en-US" sz="1100" b="0" i="0" u="none" strike="noStrike">
              <a:solidFill>
                <a:schemeClr val="tx1"/>
              </a:solidFill>
              <a:latin typeface="Arial"/>
              <a:cs typeface="Arial"/>
            </a:rPr>
            <a:pPr/>
            <a:t>2023</a:t>
          </a:fld>
          <a:endParaRPr lang="de-DE" sz="1100" b="0">
            <a:solidFill>
              <a:schemeClr val="tx1"/>
            </a:solidFill>
            <a:latin typeface="Arial"/>
            <a:cs typeface="Arial"/>
          </a:endParaRPr>
        </a:p>
      </cdr:txBody>
    </cdr:sp>
  </cdr:relSizeAnchor>
  <cdr:relSizeAnchor xmlns:cdr="http://schemas.openxmlformats.org/drawingml/2006/chartDrawing">
    <cdr:from>
      <cdr:x>0.84071</cdr:x>
      <cdr:y>0.21498</cdr:y>
    </cdr:from>
    <cdr:to>
      <cdr:x>0.91871</cdr:x>
      <cdr:y>0.26736</cdr:y>
    </cdr:to>
    <cdr:sp macro="" textlink="Market_Ref_currency!$K$7">
      <cdr:nvSpPr>
        <cdr:cNvPr id="17" name="Textfeld 7">
          <a:extLst xmlns:a="http://schemas.openxmlformats.org/drawingml/2006/main">
            <a:ext uri="{FF2B5EF4-FFF2-40B4-BE49-F238E27FC236}">
              <a16:creationId xmlns:a16="http://schemas.microsoft.com/office/drawing/2014/main" id="{EA6D6A63-809B-CB4A-89F5-39C1D27A6017}"/>
            </a:ext>
          </a:extLst>
        </cdr:cNvPr>
        <cdr:cNvSpPr txBox="1"/>
      </cdr:nvSpPr>
      <cdr:spPr>
        <a:xfrm xmlns:a="http://schemas.openxmlformats.org/drawingml/2006/main">
          <a:off x="5373757" y="1044713"/>
          <a:ext cx="498598" cy="2545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134257A3-83F4-624D-BACA-85556230A15D}" type="TxLink">
            <a:rPr lang="en-US" sz="1100" b="0" i="0" u="none" strike="noStrike">
              <a:solidFill>
                <a:schemeClr val="tx1"/>
              </a:solidFill>
              <a:latin typeface="Arial"/>
              <a:cs typeface="Arial"/>
            </a:rPr>
            <a:pPr/>
            <a:t>2027</a:t>
          </a:fld>
          <a:endParaRPr lang="de-DE" sz="1100" b="0">
            <a:solidFill>
              <a:schemeClr val="tx1"/>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0.05637</cdr:x>
      <cdr:y>0.91218</cdr:y>
    </cdr:from>
    <cdr:to>
      <cdr:x>0.85026</cdr:x>
      <cdr:y>0.9572</cdr:y>
    </cdr:to>
    <cdr:grpSp>
      <cdr:nvGrpSpPr>
        <cdr:cNvPr id="6" name="Group 5">
          <a:extLst xmlns:a="http://schemas.openxmlformats.org/drawingml/2006/main">
            <a:ext uri="{FF2B5EF4-FFF2-40B4-BE49-F238E27FC236}">
              <a16:creationId xmlns:a16="http://schemas.microsoft.com/office/drawing/2014/main" id="{15A241DD-AB6E-C94D-BB3E-58002E500BF3}"/>
            </a:ext>
          </a:extLst>
        </cdr:cNvPr>
        <cdr:cNvGrpSpPr/>
      </cdr:nvGrpSpPr>
      <cdr:grpSpPr>
        <a:xfrm xmlns:a="http://schemas.openxmlformats.org/drawingml/2006/main">
          <a:off x="436698" y="4796060"/>
          <a:ext cx="6150266" cy="236706"/>
          <a:chOff x="1295400" y="4088507"/>
          <a:chExt cx="5644668" cy="204093"/>
        </a:xfrm>
      </cdr:grpSpPr>
      <cdr:sp macro="" textlink="">
        <cdr:nvSpPr>
          <cdr:cNvPr id="5" name="TextBox 1">
            <a:extLst xmlns:a="http://schemas.openxmlformats.org/drawingml/2006/main">
              <a:ext uri="{FF2B5EF4-FFF2-40B4-BE49-F238E27FC236}">
                <a16:creationId xmlns:a16="http://schemas.microsoft.com/office/drawing/2014/main" id="{36C41289-56B5-F94D-AB41-FB64F7039370}"/>
              </a:ext>
            </a:extLst>
          </cdr:cNvPr>
          <cdr:cNvSpPr txBox="1"/>
        </cdr:nvSpPr>
        <cdr:spPr>
          <a:xfrm xmlns:a="http://schemas.openxmlformats.org/drawingml/2006/main">
            <a:off x="6279668" y="4089400"/>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Services</a:t>
            </a:r>
            <a:endParaRPr lang="en-GB" sz="1100" dirty="0" err="1">
              <a:solidFill>
                <a:schemeClr val="tx1"/>
              </a:solidFill>
            </a:endParaRPr>
          </a:p>
        </cdr:txBody>
      </cdr:sp>
      <cdr:sp macro="" textlink="">
        <cdr:nvSpPr>
          <cdr:cNvPr id="2" name="TextBox 1">
            <a:extLst xmlns:a="http://schemas.openxmlformats.org/drawingml/2006/main">
              <a:ext uri="{FF2B5EF4-FFF2-40B4-BE49-F238E27FC236}">
                <a16:creationId xmlns:a16="http://schemas.microsoft.com/office/drawing/2014/main" id="{D95D1887-2646-0E47-A499-C147015F3E4A}"/>
              </a:ext>
            </a:extLst>
          </cdr:cNvPr>
          <cdr:cNvSpPr txBox="1"/>
        </cdr:nvSpPr>
        <cdr:spPr>
          <a:xfrm xmlns:a="http://schemas.openxmlformats.org/drawingml/2006/main">
            <a:off x="1295400" y="4089400"/>
            <a:ext cx="660400" cy="203200"/>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oAutofit/>
          </a:bodyPr>
          <a:lstStyle xmlns:a="http://schemas.openxmlformats.org/drawingml/2006/main"/>
          <a:p xmlns:a="http://schemas.openxmlformats.org/drawingml/2006/main">
            <a:pPr algn="l">
              <a:lnSpc>
                <a:spcPct val="90000"/>
              </a:lnSpc>
              <a:spcAft>
                <a:spcPts val="1000"/>
              </a:spcAft>
            </a:pPr>
            <a:r>
              <a:rPr lang="en-GB" sz="1000" dirty="0" err="1">
                <a:solidFill>
                  <a:schemeClr val="tx1"/>
                </a:solidFill>
              </a:rPr>
              <a:t>Software</a:t>
            </a:r>
            <a:endParaRPr lang="en-GB" sz="1100" dirty="0" err="1">
              <a:solidFill>
                <a:schemeClr val="tx1"/>
              </a:solidFill>
            </a:endParaRPr>
          </a:p>
        </cdr:txBody>
      </cdr:sp>
      <cdr:sp macro="" textlink="">
        <cdr:nvSpPr>
          <cdr:cNvPr id="3" name="TextBox 1">
            <a:extLst xmlns:a="http://schemas.openxmlformats.org/drawingml/2006/main">
              <a:ext uri="{FF2B5EF4-FFF2-40B4-BE49-F238E27FC236}">
                <a16:creationId xmlns:a16="http://schemas.microsoft.com/office/drawing/2014/main" id="{1693F640-112F-0B47-B398-A264B12FB49A}"/>
              </a:ext>
            </a:extLst>
          </cdr:cNvPr>
          <cdr:cNvSpPr txBox="1"/>
        </cdr:nvSpPr>
        <cdr:spPr>
          <a:xfrm xmlns:a="http://schemas.openxmlformats.org/drawingml/2006/main">
            <a:off x="3026650" y="4089400"/>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Software</a:t>
            </a:r>
            <a:endParaRPr lang="en-GB" sz="1100" dirty="0" err="1">
              <a:solidFill>
                <a:schemeClr val="tx1"/>
              </a:solidFill>
            </a:endParaRPr>
          </a:p>
        </cdr:txBody>
      </cdr:sp>
      <cdr:sp macro="" textlink="">
        <cdr:nvSpPr>
          <cdr:cNvPr id="4" name="TextBox 1">
            <a:extLst xmlns:a="http://schemas.openxmlformats.org/drawingml/2006/main">
              <a:ext uri="{FF2B5EF4-FFF2-40B4-BE49-F238E27FC236}">
                <a16:creationId xmlns:a16="http://schemas.microsoft.com/office/drawing/2014/main" id="{F94F3646-A413-B445-808C-AB35E23FB11E}"/>
              </a:ext>
            </a:extLst>
          </cdr:cNvPr>
          <cdr:cNvSpPr txBox="1"/>
        </cdr:nvSpPr>
        <cdr:spPr>
          <a:xfrm xmlns:a="http://schemas.openxmlformats.org/drawingml/2006/main">
            <a:off x="4703751" y="4088507"/>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Services</a:t>
            </a:r>
            <a:endParaRPr lang="en-GB" sz="1100" dirty="0" err="1">
              <a:solidFill>
                <a:schemeClr val="tx1"/>
              </a:solidFill>
            </a:endParaRPr>
          </a:p>
        </cdr:txBody>
      </cdr:sp>
    </cdr:grpSp>
  </cdr:relSizeAnchor>
</c:userShapes>
</file>

<file path=xl/drawings/drawing6.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591820</xdr:colOff>
      <xdr:row>2</xdr:row>
      <xdr:rowOff>35278</xdr:rowOff>
    </xdr:to>
    <xdr:pic>
      <xdr:nvPicPr>
        <xdr:cNvPr id="3" name="Picture 2">
          <a:extLst>
            <a:ext uri="{FF2B5EF4-FFF2-40B4-BE49-F238E27FC236}">
              <a16:creationId xmlns:a16="http://schemas.microsoft.com/office/drawing/2014/main" id="{CAD545FB-A0AB-0642-85B4-FB3FFA35839E}"/>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591820</xdr:colOff>
      <xdr:row>2</xdr:row>
      <xdr:rowOff>35278</xdr:rowOff>
    </xdr:to>
    <xdr:pic>
      <xdr:nvPicPr>
        <xdr:cNvPr id="3" name="Picture 2">
          <a:extLst>
            <a:ext uri="{FF2B5EF4-FFF2-40B4-BE49-F238E27FC236}">
              <a16:creationId xmlns:a16="http://schemas.microsoft.com/office/drawing/2014/main" id="{A8E78FDD-3D96-9E4B-9775-A27221B9CE03}"/>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591820</xdr:colOff>
      <xdr:row>2</xdr:row>
      <xdr:rowOff>35278</xdr:rowOff>
    </xdr:to>
    <xdr:pic>
      <xdr:nvPicPr>
        <xdr:cNvPr id="3" name="Picture 2">
          <a:extLst>
            <a:ext uri="{FF2B5EF4-FFF2-40B4-BE49-F238E27FC236}">
              <a16:creationId xmlns:a16="http://schemas.microsoft.com/office/drawing/2014/main" id="{19B9D8F6-E591-774E-B667-9DA83A55998C}"/>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591820</xdr:colOff>
      <xdr:row>2</xdr:row>
      <xdr:rowOff>35278</xdr:rowOff>
    </xdr:to>
    <xdr:pic>
      <xdr:nvPicPr>
        <xdr:cNvPr id="3" name="Picture 2">
          <a:extLst>
            <a:ext uri="{FF2B5EF4-FFF2-40B4-BE49-F238E27FC236}">
              <a16:creationId xmlns:a16="http://schemas.microsoft.com/office/drawing/2014/main" id="{1B858ED5-5341-CE4C-8105-AA63B278B87F}"/>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theme/theme1.xml><?xml version="1.0" encoding="utf-8"?>
<a:theme xmlns:a="http://schemas.openxmlformats.org/drawingml/2006/main" name="Default_Theme">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Default_Theme" id="{D44645FD-1AD9-8149-8CDB-36C7B7C7D288}" vid="{FBCB4234-1F62-024B-AF97-2DA85324D42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ojog@pacanalyst.com"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6"/>
  <sheetViews>
    <sheetView showGridLines="0" tabSelected="1" workbookViewId="0"/>
  </sheetViews>
  <sheetFormatPr baseColWidth="10" defaultColWidth="10.85546875" defaultRowHeight="16"/>
  <cols>
    <col min="1" max="1" width="3.7109375" style="34" customWidth="1"/>
    <col min="2" max="2" width="26.7109375" style="34" customWidth="1"/>
    <col min="3" max="3" width="41.42578125" style="34" customWidth="1"/>
    <col min="4" max="6" width="10.85546875" style="34" customWidth="1"/>
    <col min="7" max="16384" width="10.85546875" style="34"/>
  </cols>
  <sheetData>
    <row r="1" spans="2:9">
      <c r="B1" s="33"/>
    </row>
    <row r="2" spans="2:9">
      <c r="B2" s="35"/>
    </row>
    <row r="3" spans="2:9" s="37" customFormat="1" ht="18" customHeight="1">
      <c r="B3" s="67" t="s">
        <v>4</v>
      </c>
      <c r="C3" s="36" t="s">
        <v>70</v>
      </c>
      <c r="E3" s="66" t="s">
        <v>1</v>
      </c>
    </row>
    <row r="4" spans="2:9" ht="18" customHeight="1">
      <c r="B4" s="68" t="s">
        <v>10</v>
      </c>
      <c r="C4" s="36" t="s">
        <v>71</v>
      </c>
      <c r="E4" s="1"/>
    </row>
    <row r="5" spans="2:9" ht="18" customHeight="1">
      <c r="B5" s="67" t="s">
        <v>67</v>
      </c>
      <c r="C5" s="36" t="s">
        <v>73</v>
      </c>
      <c r="E5" s="74" t="s">
        <v>277</v>
      </c>
    </row>
    <row r="6" spans="2:9" ht="18" customHeight="1">
      <c r="B6" s="67" t="s">
        <v>9</v>
      </c>
      <c r="C6" s="38" t="s">
        <v>258</v>
      </c>
      <c r="E6" s="74" t="s">
        <v>278</v>
      </c>
    </row>
    <row r="7" spans="2:9" ht="18" customHeight="1">
      <c r="B7" s="67" t="s">
        <v>3</v>
      </c>
      <c r="C7" s="39" t="s">
        <v>72</v>
      </c>
      <c r="E7" s="74" t="s">
        <v>69</v>
      </c>
    </row>
    <row r="8" spans="2:9" ht="18" customHeight="1" collapsed="1">
      <c r="B8" s="67" t="s">
        <v>5</v>
      </c>
      <c r="C8" s="36" t="s">
        <v>279</v>
      </c>
      <c r="E8" s="74" t="s">
        <v>68</v>
      </c>
    </row>
    <row r="9" spans="2:9" ht="18" customHeight="1">
      <c r="B9" s="67" t="s">
        <v>18</v>
      </c>
      <c r="C9" s="39">
        <v>45210</v>
      </c>
    </row>
    <row r="10" spans="2:9" ht="18" customHeight="1">
      <c r="B10" s="67" t="s">
        <v>19</v>
      </c>
      <c r="C10" s="180" t="s">
        <v>295</v>
      </c>
      <c r="E10" s="1"/>
    </row>
    <row r="11" spans="2:9" ht="18" customHeight="1">
      <c r="E11" s="1"/>
    </row>
    <row r="12" spans="2:9">
      <c r="E12" s="1"/>
    </row>
    <row r="13" spans="2:9">
      <c r="B13" s="177"/>
      <c r="C13" s="178"/>
      <c r="D13" s="178"/>
      <c r="E13" s="178"/>
      <c r="F13" s="178"/>
      <c r="G13" s="178"/>
      <c r="H13" s="178"/>
      <c r="I13" s="178"/>
    </row>
    <row r="14" spans="2:9">
      <c r="B14" s="178"/>
      <c r="C14" s="178"/>
      <c r="D14" s="178"/>
      <c r="E14" s="178"/>
      <c r="F14" s="178"/>
      <c r="G14" s="178"/>
      <c r="H14" s="178"/>
      <c r="I14" s="178"/>
    </row>
    <row r="15" spans="2:9" ht="50" customHeight="1">
      <c r="B15" s="247" t="s">
        <v>296</v>
      </c>
      <c r="C15" s="178"/>
      <c r="D15" s="178"/>
      <c r="E15" s="178"/>
      <c r="F15" s="178"/>
      <c r="G15" s="178"/>
      <c r="H15" s="178"/>
      <c r="I15" s="178"/>
    </row>
    <row r="16" spans="2:9">
      <c r="B16" s="178"/>
      <c r="C16" s="178"/>
      <c r="D16" s="178"/>
      <c r="E16" s="178"/>
      <c r="F16" s="178"/>
      <c r="G16" s="178"/>
      <c r="H16" s="178"/>
      <c r="I16" s="178"/>
    </row>
    <row r="17" spans="2:9">
      <c r="B17" s="178"/>
      <c r="C17" s="178"/>
      <c r="D17" s="178"/>
      <c r="E17" s="178"/>
      <c r="F17" s="178"/>
      <c r="G17" s="178"/>
      <c r="H17" s="178"/>
      <c r="I17" s="178"/>
    </row>
    <row r="18" spans="2:9">
      <c r="B18" s="178"/>
      <c r="C18" s="178"/>
      <c r="D18" s="178"/>
      <c r="E18" s="178"/>
      <c r="F18" s="178"/>
      <c r="G18" s="178"/>
      <c r="H18" s="178"/>
      <c r="I18" s="178"/>
    </row>
    <row r="19" spans="2:9">
      <c r="B19" s="178"/>
      <c r="C19" s="178"/>
      <c r="D19" s="178"/>
      <c r="E19" s="178"/>
      <c r="F19" s="178"/>
      <c r="G19" s="178"/>
      <c r="H19" s="178"/>
      <c r="I19" s="178"/>
    </row>
    <row r="20" spans="2:9">
      <c r="B20" s="178"/>
      <c r="C20" s="178"/>
      <c r="D20" s="178"/>
      <c r="E20" s="178"/>
      <c r="F20" s="178"/>
      <c r="G20" s="178"/>
      <c r="H20" s="178"/>
      <c r="I20" s="178"/>
    </row>
    <row r="21" spans="2:9">
      <c r="B21" s="178"/>
      <c r="C21" s="178"/>
      <c r="D21" s="178"/>
      <c r="E21" s="178"/>
      <c r="F21" s="178"/>
      <c r="G21" s="178"/>
      <c r="H21" s="178"/>
      <c r="I21" s="178"/>
    </row>
    <row r="22" spans="2:9">
      <c r="B22" s="178"/>
      <c r="C22" s="178"/>
      <c r="D22" s="178"/>
      <c r="E22" s="178"/>
      <c r="F22" s="178"/>
      <c r="G22" s="178"/>
      <c r="H22" s="178"/>
      <c r="I22" s="178"/>
    </row>
    <row r="23" spans="2:9">
      <c r="B23" s="178"/>
      <c r="C23" s="178"/>
      <c r="D23" s="178"/>
      <c r="E23" s="178"/>
      <c r="F23" s="178"/>
      <c r="G23" s="178"/>
      <c r="H23" s="178"/>
      <c r="I23" s="178"/>
    </row>
    <row r="24" spans="2:9">
      <c r="B24" s="178"/>
      <c r="C24" s="178"/>
      <c r="D24" s="178"/>
      <c r="E24" s="178"/>
      <c r="F24" s="178"/>
      <c r="G24" s="178"/>
      <c r="H24" s="178"/>
      <c r="I24" s="178"/>
    </row>
    <row r="25" spans="2:9">
      <c r="B25" s="178"/>
      <c r="C25" s="178"/>
      <c r="D25" s="178"/>
      <c r="E25" s="178"/>
      <c r="F25" s="178"/>
      <c r="G25" s="178"/>
      <c r="H25" s="178"/>
      <c r="I25" s="178"/>
    </row>
    <row r="26" spans="2:9">
      <c r="B26" s="178"/>
      <c r="C26" s="178"/>
      <c r="D26" s="178"/>
      <c r="E26" s="178"/>
      <c r="F26" s="178"/>
      <c r="G26" s="178"/>
      <c r="H26" s="178"/>
      <c r="I26" s="178"/>
    </row>
  </sheetData>
  <phoneticPr fontId="9"/>
  <hyperlinks>
    <hyperlink ref="C10" r:id="rId1" xr:uid="{00000000-0004-0000-0200-000000000000}"/>
    <hyperlink ref="E8" location="'Generic Segmentation'!A1" display="Generic segmentation" xr:uid="{00000000-0004-0000-0200-000001000000}"/>
    <hyperlink ref="E7" location="Topic_segmentation!A1" display="Topic segmentation" xr:uid="{00000000-0004-0000-0200-000003000000}"/>
    <hyperlink ref="E6" location="Graphs_Market!A1" display="Graphs_Market!A1" xr:uid="{00000000-0004-0000-0200-000004000000}"/>
    <hyperlink ref="E5" location="Market_Ref_currency!A1" display="Market_Ref_currency!A1" xr:uid="{00000000-0004-0000-0200-000002000000}"/>
  </hyperlinks>
  <pageMargins left="0.74803149606299213" right="0.74803149606299213" top="0.98425196850393704" bottom="0.98425196850393704" header="0.51181102362204722" footer="0.51181102362204722"/>
  <pageSetup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8"/>
  <sheetViews>
    <sheetView workbookViewId="0"/>
  </sheetViews>
  <sheetFormatPr baseColWidth="10" defaultColWidth="10.7109375" defaultRowHeight="13"/>
  <cols>
    <col min="1" max="1" width="17.5703125" style="75" customWidth="1"/>
    <col min="2" max="8" width="10.7109375" style="75"/>
    <col min="9" max="9" width="4.85546875" style="75" customWidth="1"/>
    <col min="10" max="16384" width="10.7109375" style="75"/>
  </cols>
  <sheetData>
    <row r="1" spans="1:16" ht="16" customHeight="1">
      <c r="A1" s="52"/>
      <c r="B1" s="52"/>
      <c r="C1" s="52"/>
      <c r="D1" s="52"/>
      <c r="E1" s="52"/>
      <c r="F1" s="52"/>
      <c r="G1" s="52"/>
      <c r="H1" s="52"/>
      <c r="I1" s="52"/>
      <c r="J1" s="52"/>
      <c r="K1" s="52"/>
      <c r="L1" s="52"/>
      <c r="M1" s="52"/>
      <c r="N1" s="52"/>
      <c r="O1" s="52"/>
      <c r="P1" s="52"/>
    </row>
    <row r="2" spans="1:16" s="76" customFormat="1" ht="16" customHeight="1">
      <c r="A2" s="53"/>
      <c r="B2" s="54">
        <v>2021</v>
      </c>
      <c r="C2" s="56">
        <v>2022</v>
      </c>
      <c r="D2" s="55">
        <v>2023</v>
      </c>
      <c r="E2" s="55">
        <v>2024</v>
      </c>
      <c r="F2" s="55">
        <v>2025</v>
      </c>
      <c r="G2" s="55">
        <v>2026</v>
      </c>
      <c r="H2" s="57">
        <v>2027</v>
      </c>
      <c r="I2" s="53"/>
      <c r="J2" s="54">
        <v>2021</v>
      </c>
      <c r="K2" s="56">
        <v>2022</v>
      </c>
      <c r="L2" s="55">
        <v>2023</v>
      </c>
      <c r="M2" s="55">
        <v>2024</v>
      </c>
      <c r="N2" s="55">
        <v>2025</v>
      </c>
      <c r="O2" s="55">
        <v>2026</v>
      </c>
      <c r="P2" s="57">
        <v>2027</v>
      </c>
    </row>
    <row r="3" spans="1:16" ht="16" customHeight="1">
      <c r="A3" s="52"/>
      <c r="B3" s="77" t="s">
        <v>12</v>
      </c>
      <c r="C3" s="78" t="s">
        <v>12</v>
      </c>
      <c r="D3" s="79" t="s">
        <v>12</v>
      </c>
      <c r="E3" s="79" t="s">
        <v>12</v>
      </c>
      <c r="F3" s="79" t="s">
        <v>12</v>
      </c>
      <c r="G3" s="79" t="s">
        <v>12</v>
      </c>
      <c r="H3" s="80" t="s">
        <v>12</v>
      </c>
      <c r="I3" s="52"/>
      <c r="J3" s="81" t="s">
        <v>11</v>
      </c>
      <c r="K3" s="82" t="s">
        <v>11</v>
      </c>
      <c r="L3" s="83" t="s">
        <v>11</v>
      </c>
      <c r="M3" s="83" t="s">
        <v>11</v>
      </c>
      <c r="N3" s="83" t="s">
        <v>11</v>
      </c>
      <c r="O3" s="83" t="s">
        <v>11</v>
      </c>
      <c r="P3" s="84" t="s">
        <v>11</v>
      </c>
    </row>
    <row r="4" spans="1:16" ht="16" customHeight="1">
      <c r="A4" s="85" t="s">
        <v>90</v>
      </c>
      <c r="B4" s="86">
        <v>0.6352030325547865</v>
      </c>
      <c r="C4" s="87">
        <v>0.65942714101851363</v>
      </c>
      <c r="D4" s="86">
        <v>0.6522424276967419</v>
      </c>
      <c r="E4" s="86">
        <v>0.65229003485761572</v>
      </c>
      <c r="F4" s="86">
        <v>0.64941674900920454</v>
      </c>
      <c r="G4" s="88">
        <v>0.64596053190030689</v>
      </c>
      <c r="H4" s="86">
        <v>0.64419045946641662</v>
      </c>
      <c r="I4" s="52"/>
      <c r="J4" s="86">
        <v>0.75177945855509976</v>
      </c>
      <c r="K4" s="87">
        <v>0.69495541715463605</v>
      </c>
      <c r="L4" s="86">
        <v>0.69322513776827976</v>
      </c>
      <c r="M4" s="86">
        <v>0.6877487170567973</v>
      </c>
      <c r="N4" s="86">
        <v>0.6824104234527687</v>
      </c>
      <c r="O4" s="88">
        <v>0.67614959355759441</v>
      </c>
      <c r="P4" s="86">
        <v>0.67079616977520762</v>
      </c>
    </row>
    <row r="5" spans="1:16" ht="16" customHeight="1">
      <c r="A5" s="89" t="s">
        <v>91</v>
      </c>
      <c r="B5" s="86">
        <v>0.15654370162111497</v>
      </c>
      <c r="C5" s="87">
        <v>0.18413594872991926</v>
      </c>
      <c r="D5" s="86">
        <v>0.18347886208782938</v>
      </c>
      <c r="E5" s="86">
        <v>0.18583669557185514</v>
      </c>
      <c r="F5" s="86">
        <v>0.18538141693591348</v>
      </c>
      <c r="G5" s="88">
        <v>0.18573346768222973</v>
      </c>
      <c r="H5" s="86">
        <v>0.18665258326133755</v>
      </c>
      <c r="I5" s="52"/>
      <c r="J5" s="86">
        <v>0.18527357901866187</v>
      </c>
      <c r="K5" s="87">
        <v>0.19405673061184026</v>
      </c>
      <c r="L5" s="86">
        <v>0.19500749115256935</v>
      </c>
      <c r="M5" s="86">
        <v>0.19593883415606153</v>
      </c>
      <c r="N5" s="86">
        <v>0.19479973595463573</v>
      </c>
      <c r="O5" s="88">
        <v>0.19441374895450103</v>
      </c>
      <c r="P5" s="86">
        <v>0.194361521643865</v>
      </c>
    </row>
    <row r="6" spans="1:16" ht="16" customHeight="1">
      <c r="A6" s="89" t="s">
        <v>92</v>
      </c>
      <c r="B6" s="86">
        <v>0.67385625005322225</v>
      </c>
      <c r="C6" s="87">
        <v>0.72903338890749647</v>
      </c>
      <c r="D6" s="86">
        <v>0.69240946708295004</v>
      </c>
      <c r="E6" s="86">
        <v>0.70083502295882572</v>
      </c>
      <c r="F6" s="86">
        <v>0.70767877839509163</v>
      </c>
      <c r="G6" s="88">
        <v>0.71513725506761572</v>
      </c>
      <c r="H6" s="86">
        <v>0.72386043372556175</v>
      </c>
      <c r="I6" s="52"/>
      <c r="J6" s="86">
        <v>0.79752655583439391</v>
      </c>
      <c r="K6" s="87">
        <v>0.76831187464521267</v>
      </c>
      <c r="L6" s="86">
        <v>0.73591601500939419</v>
      </c>
      <c r="M6" s="86">
        <v>0.73893262529085835</v>
      </c>
      <c r="N6" s="86">
        <v>0.74363246031137975</v>
      </c>
      <c r="O6" s="88">
        <v>0.7485593011841909</v>
      </c>
      <c r="P6" s="86">
        <v>0.75375659365883718</v>
      </c>
    </row>
    <row r="7" spans="1:16" ht="16" customHeight="1">
      <c r="A7" s="89" t="s">
        <v>93</v>
      </c>
      <c r="B7" s="86">
        <v>0.92458929802751033</v>
      </c>
      <c r="C7" s="87">
        <v>0.99365085035932266</v>
      </c>
      <c r="D7" s="86">
        <v>1.0270332105330824</v>
      </c>
      <c r="E7" s="86">
        <v>1.0552447736894532</v>
      </c>
      <c r="F7" s="86">
        <v>1.0741913112924943</v>
      </c>
      <c r="G7" s="88">
        <v>1.0999635016445648</v>
      </c>
      <c r="H7" s="86">
        <v>1.122271301393998</v>
      </c>
      <c r="I7" s="52"/>
      <c r="J7" s="86">
        <v>1.0942756980572348</v>
      </c>
      <c r="K7" s="87">
        <v>1.047186259502374</v>
      </c>
      <c r="L7" s="86">
        <v>1.0915653576516811</v>
      </c>
      <c r="M7" s="86">
        <v>1.1126081965122001</v>
      </c>
      <c r="N7" s="86">
        <v>1.1287656943353739</v>
      </c>
      <c r="O7" s="88">
        <v>1.1513704597047185</v>
      </c>
      <c r="P7" s="86">
        <v>1.1686222286608978</v>
      </c>
    </row>
    <row r="8" spans="1:16" ht="16" customHeight="1">
      <c r="A8" s="89" t="s">
        <v>94</v>
      </c>
      <c r="B8" s="86">
        <v>0.13101931812914772</v>
      </c>
      <c r="C8" s="87">
        <v>0.14084386999830456</v>
      </c>
      <c r="D8" s="86">
        <v>0.14069069712094626</v>
      </c>
      <c r="E8" s="86">
        <v>0.14378072955780008</v>
      </c>
      <c r="F8" s="86">
        <v>0.14658889418257537</v>
      </c>
      <c r="G8" s="88">
        <v>0.14967571328017154</v>
      </c>
      <c r="H8" s="86">
        <v>0.15312902098086217</v>
      </c>
      <c r="I8" s="52"/>
      <c r="J8" s="86">
        <v>0.15506480132380912</v>
      </c>
      <c r="K8" s="87">
        <v>0.14843218354216489</v>
      </c>
      <c r="L8" s="86">
        <v>0.1495307936939817</v>
      </c>
      <c r="M8" s="86">
        <v>0.15159669319868169</v>
      </c>
      <c r="N8" s="86">
        <v>0.15403635570721402</v>
      </c>
      <c r="O8" s="88">
        <v>0.1566708300306032</v>
      </c>
      <c r="P8" s="86">
        <v>0.15945340271023487</v>
      </c>
    </row>
    <row r="9" spans="1:16" ht="16" customHeight="1">
      <c r="A9" s="89" t="s">
        <v>95</v>
      </c>
      <c r="B9" s="86">
        <v>3.8976175321385975E-2</v>
      </c>
      <c r="C9" s="87">
        <v>4.0624927909536659E-2</v>
      </c>
      <c r="D9" s="86">
        <v>4.2240879204126773E-2</v>
      </c>
      <c r="E9" s="86">
        <v>4.2302080399403495E-2</v>
      </c>
      <c r="F9" s="86">
        <v>4.2302131356472421E-2</v>
      </c>
      <c r="G9" s="88">
        <v>4.2302051850246256E-2</v>
      </c>
      <c r="H9" s="86">
        <v>4.2301844373212806E-2</v>
      </c>
      <c r="I9" s="52"/>
      <c r="J9" s="86">
        <v>4.6129326338083761E-2</v>
      </c>
      <c r="K9" s="87">
        <v>4.2813696868228279E-2</v>
      </c>
      <c r="L9" s="86">
        <v>4.489502378607732E-2</v>
      </c>
      <c r="M9" s="86">
        <v>4.4601634194632166E-2</v>
      </c>
      <c r="N9" s="86">
        <v>4.445129482103307E-2</v>
      </c>
      <c r="O9" s="88">
        <v>4.427904454325176E-2</v>
      </c>
      <c r="P9" s="86">
        <v>4.4048952857019742E-2</v>
      </c>
    </row>
    <row r="10" spans="1:16" ht="16" customHeight="1">
      <c r="A10" s="89" t="s">
        <v>96</v>
      </c>
      <c r="B10" s="86">
        <v>0.13439114773938476</v>
      </c>
      <c r="C10" s="87">
        <v>0.13280659625187069</v>
      </c>
      <c r="D10" s="86">
        <v>0.13513849345786547</v>
      </c>
      <c r="E10" s="86">
        <v>0.13739292541266818</v>
      </c>
      <c r="F10" s="86">
        <v>0.13846664464554179</v>
      </c>
      <c r="G10" s="88">
        <v>0.13964852554316276</v>
      </c>
      <c r="H10" s="86">
        <v>0.14107176877438646</v>
      </c>
      <c r="I10" s="52"/>
      <c r="J10" s="86">
        <v>0.15905545015388289</v>
      </c>
      <c r="K10" s="87">
        <v>0.13996188169712431</v>
      </c>
      <c r="L10" s="86">
        <v>0.14362972533992138</v>
      </c>
      <c r="M10" s="86">
        <v>0.14486164610175103</v>
      </c>
      <c r="N10" s="86">
        <v>0.14550145457567951</v>
      </c>
      <c r="O10" s="88">
        <v>0.14617502018141795</v>
      </c>
      <c r="P10" s="86">
        <v>0.14689817392771479</v>
      </c>
    </row>
    <row r="11" spans="1:16" ht="16" customHeight="1">
      <c r="A11" s="89" t="s">
        <v>97</v>
      </c>
      <c r="B11" s="86">
        <v>1</v>
      </c>
      <c r="C11" s="87">
        <v>1</v>
      </c>
      <c r="D11" s="86">
        <v>1</v>
      </c>
      <c r="E11" s="86">
        <v>1</v>
      </c>
      <c r="F11" s="86">
        <v>1</v>
      </c>
      <c r="G11" s="88">
        <v>1</v>
      </c>
      <c r="H11" s="86">
        <v>1</v>
      </c>
      <c r="I11" s="52"/>
      <c r="J11" s="86">
        <v>1.1835262428320641</v>
      </c>
      <c r="K11" s="87">
        <v>1.0538774853598647</v>
      </c>
      <c r="L11" s="86">
        <v>1.0628335544135941</v>
      </c>
      <c r="M11" s="86">
        <v>1.0543603003331512</v>
      </c>
      <c r="N11" s="86">
        <v>1.0508050870167756</v>
      </c>
      <c r="O11" s="88">
        <v>1.0467351489238459</v>
      </c>
      <c r="P11" s="86">
        <v>1.0413010002210039</v>
      </c>
    </row>
    <row r="12" spans="1:16" ht="16" customHeight="1">
      <c r="A12" s="89" t="s">
        <v>98</v>
      </c>
      <c r="B12" s="86">
        <v>1.1623938280452148</v>
      </c>
      <c r="C12" s="87">
        <v>1.1738405832526175</v>
      </c>
      <c r="D12" s="86">
        <v>1.1429520355341358</v>
      </c>
      <c r="E12" s="86">
        <v>1.182572479544074</v>
      </c>
      <c r="F12" s="86">
        <v>1.2062900098695541</v>
      </c>
      <c r="G12" s="88">
        <v>1.2348699190396508</v>
      </c>
      <c r="H12" s="86">
        <v>1.2659723985694757</v>
      </c>
      <c r="I12" s="52"/>
      <c r="J12" s="86">
        <v>1.3757235999975332</v>
      </c>
      <c r="K12" s="87">
        <v>1.2370841620916253</v>
      </c>
      <c r="L12" s="86">
        <v>1.2147677744509979</v>
      </c>
      <c r="M12" s="86">
        <v>1.2468574746978089</v>
      </c>
      <c r="N12" s="86">
        <v>1.267575678788444</v>
      </c>
      <c r="O12" s="88">
        <v>1.2925817486075464</v>
      </c>
      <c r="P12" s="86">
        <v>1.3182583248825783</v>
      </c>
    </row>
    <row r="13" spans="1:16" ht="16" customHeight="1">
      <c r="A13" s="89" t="s">
        <v>99</v>
      </c>
      <c r="B13" s="86">
        <v>2.7872608491172125E-3</v>
      </c>
      <c r="C13" s="87">
        <v>2.5640960851548234E-3</v>
      </c>
      <c r="D13" s="86">
        <v>2.6127752129388162E-3</v>
      </c>
      <c r="E13" s="86">
        <v>2.6166163473487713E-3</v>
      </c>
      <c r="F13" s="86">
        <v>2.5575660132683194E-3</v>
      </c>
      <c r="G13" s="88">
        <v>2.4912567633665079E-3</v>
      </c>
      <c r="H13" s="86">
        <v>2.4157775446740173E-3</v>
      </c>
      <c r="I13" s="52"/>
      <c r="J13" s="86">
        <v>3.2987963605486028E-3</v>
      </c>
      <c r="K13" s="87">
        <v>2.7022431344440384E-3</v>
      </c>
      <c r="L13" s="86">
        <v>2.7769451664514974E-3</v>
      </c>
      <c r="M13" s="86">
        <v>2.7588563978472834E-3</v>
      </c>
      <c r="N13" s="86">
        <v>2.6875033771235641E-3</v>
      </c>
      <c r="O13" s="88">
        <v>2.6076860192099796E-3</v>
      </c>
      <c r="P13" s="86">
        <v>2.5155515735804952E-3</v>
      </c>
    </row>
    <row r="14" spans="1:16" ht="16" customHeight="1">
      <c r="A14" s="89" t="s">
        <v>100</v>
      </c>
      <c r="B14" s="86">
        <v>1.1340787361870214E-2</v>
      </c>
      <c r="C14" s="87">
        <v>1.1801951659393087E-2</v>
      </c>
      <c r="D14" s="86">
        <v>1.152483132111542E-2</v>
      </c>
      <c r="E14" s="86">
        <v>1.1359810366254847E-2</v>
      </c>
      <c r="F14" s="86">
        <v>1.1157654576304448E-2</v>
      </c>
      <c r="G14" s="88">
        <v>1.0960161060638528E-2</v>
      </c>
      <c r="H14" s="86">
        <v>1.0787963953611179E-2</v>
      </c>
      <c r="I14" s="52"/>
      <c r="J14" s="86">
        <v>1.342211945715161E-2</v>
      </c>
      <c r="K14" s="87">
        <v>1.2437811137139869E-2</v>
      </c>
      <c r="L14" s="86">
        <v>1.2248977437038218E-2</v>
      </c>
      <c r="M14" s="86">
        <v>1.1977333069492105E-2</v>
      </c>
      <c r="N14" s="86">
        <v>1.172452018795672E-2</v>
      </c>
      <c r="O14" s="88">
        <v>1.1472385820036806E-2</v>
      </c>
      <c r="P14" s="86">
        <v>1.1233517655243457E-2</v>
      </c>
    </row>
    <row r="15" spans="1:16" ht="16" customHeight="1">
      <c r="A15" s="89" t="s">
        <v>101</v>
      </c>
      <c r="B15" s="86">
        <v>7.6984003426705571E-3</v>
      </c>
      <c r="C15" s="87">
        <v>7.2158959413419236E-3</v>
      </c>
      <c r="D15" s="86">
        <v>7.0850337137136126E-3</v>
      </c>
      <c r="E15" s="86">
        <v>7.0716183151915161E-3</v>
      </c>
      <c r="F15" s="86">
        <v>7.2755452987916247E-3</v>
      </c>
      <c r="G15" s="88">
        <v>7.4634423091996145E-3</v>
      </c>
      <c r="H15" s="86">
        <v>7.6097281074774389E-3</v>
      </c>
      <c r="I15" s="52"/>
      <c r="J15" s="86">
        <v>9.1112588333779592E-3</v>
      </c>
      <c r="K15" s="87">
        <v>7.6046702692798805E-3</v>
      </c>
      <c r="L15" s="86">
        <v>7.530211565086385E-3</v>
      </c>
      <c r="M15" s="86">
        <v>7.456033610646738E-3</v>
      </c>
      <c r="N15" s="86">
        <v>7.6451800107912261E-3</v>
      </c>
      <c r="O15" s="88">
        <v>7.8122473970045903E-3</v>
      </c>
      <c r="P15" s="86">
        <v>7.9240174897261435E-3</v>
      </c>
    </row>
    <row r="16" spans="1:16" ht="16" customHeight="1">
      <c r="A16" s="89" t="s">
        <v>102</v>
      </c>
      <c r="B16" s="86">
        <v>4.1678955716273759E-2</v>
      </c>
      <c r="C16" s="87">
        <v>4.7143650679396791E-2</v>
      </c>
      <c r="D16" s="86">
        <v>5.039405485837925E-2</v>
      </c>
      <c r="E16" s="86">
        <v>5.0031276887816778E-2</v>
      </c>
      <c r="F16" s="86">
        <v>4.9629321151648191E-2</v>
      </c>
      <c r="G16" s="88">
        <v>4.9294954714617055E-2</v>
      </c>
      <c r="H16" s="86">
        <v>4.9063411309603643E-2</v>
      </c>
      <c r="I16" s="52"/>
      <c r="J16" s="86">
        <v>4.9328137864045454E-2</v>
      </c>
      <c r="K16" s="87">
        <v>4.9683632028686565E-2</v>
      </c>
      <c r="L16" s="86">
        <v>5.3560492446444868E-2</v>
      </c>
      <c r="M16" s="86">
        <v>5.2750992125489539E-2</v>
      </c>
      <c r="N16" s="86">
        <v>5.215074313134118E-2</v>
      </c>
      <c r="O16" s="88">
        <v>5.1598761764398919E-2</v>
      </c>
      <c r="P16" s="86">
        <v>5.1089779270944789E-2</v>
      </c>
    </row>
    <row r="17" spans="1:16" ht="16" customHeight="1">
      <c r="A17" s="89" t="s">
        <v>103</v>
      </c>
      <c r="B17" s="86">
        <v>9.8362264408341768E-2</v>
      </c>
      <c r="C17" s="87">
        <v>9.8695654313479972E-2</v>
      </c>
      <c r="D17" s="86">
        <v>9.2495436398430289E-2</v>
      </c>
      <c r="E17" s="86">
        <v>9.2669687369247591E-2</v>
      </c>
      <c r="F17" s="86">
        <v>9.2473651399791607E-2</v>
      </c>
      <c r="G17" s="88">
        <v>9.2325714045138299E-2</v>
      </c>
      <c r="H17" s="86">
        <v>9.3217720319029834E-2</v>
      </c>
      <c r="I17" s="52"/>
      <c r="J17" s="86">
        <v>0.11641432123165878</v>
      </c>
      <c r="K17" s="87">
        <v>0.10401312798383675</v>
      </c>
      <c r="L17" s="86">
        <v>9.8307253434380182E-2</v>
      </c>
      <c r="M17" s="86">
        <v>9.7707239406419108E-2</v>
      </c>
      <c r="N17" s="86">
        <v>9.7171783305916998E-2</v>
      </c>
      <c r="O17" s="88">
        <v>9.6640570040538248E-2</v>
      </c>
      <c r="P17" s="86">
        <v>9.706770540652758E-2</v>
      </c>
    </row>
    <row r="18" spans="1:16" ht="16" customHeight="1">
      <c r="A18" s="89" t="s">
        <v>104</v>
      </c>
      <c r="B18" s="86">
        <v>0.21881227612963358</v>
      </c>
      <c r="C18" s="87">
        <v>0.21289813079909348</v>
      </c>
      <c r="D18" s="86">
        <v>0.20478989290523905</v>
      </c>
      <c r="E18" s="86">
        <v>0.20270210211153339</v>
      </c>
      <c r="F18" s="86">
        <v>0.20291312306647857</v>
      </c>
      <c r="G18" s="88">
        <v>0.20241715705281127</v>
      </c>
      <c r="H18" s="86">
        <v>0.20209488472436563</v>
      </c>
      <c r="I18" s="52"/>
      <c r="J18" s="86">
        <v>0.25897007105323733</v>
      </c>
      <c r="K18" s="87">
        <v>0.22436854672436418</v>
      </c>
      <c r="L18" s="86">
        <v>0.2176575697844545</v>
      </c>
      <c r="M18" s="86">
        <v>0.21372104926047741</v>
      </c>
      <c r="N18" s="86">
        <v>0.2132221419407167</v>
      </c>
      <c r="O18" s="88">
        <v>0.21187715303241589</v>
      </c>
      <c r="P18" s="86">
        <v>0.21044160560303043</v>
      </c>
    </row>
    <row r="19" spans="1:16" ht="16" customHeight="1">
      <c r="A19" s="89" t="s">
        <v>105</v>
      </c>
      <c r="B19" s="86">
        <v>0.20323393236014847</v>
      </c>
      <c r="C19" s="87">
        <v>0.20277696773181825</v>
      </c>
      <c r="D19" s="86">
        <v>0.20307756891538886</v>
      </c>
      <c r="E19" s="86">
        <v>0.20193537762064925</v>
      </c>
      <c r="F19" s="86">
        <v>0.2007273806156524</v>
      </c>
      <c r="G19" s="88">
        <v>0.19952707012776499</v>
      </c>
      <c r="H19" s="86">
        <v>0.19833376627848576</v>
      </c>
      <c r="I19" s="52"/>
      <c r="J19" s="86">
        <v>0.24053269238219235</v>
      </c>
      <c r="K19" s="87">
        <v>0.21370208084210704</v>
      </c>
      <c r="L19" s="86">
        <v>0.21583765439201436</v>
      </c>
      <c r="M19" s="86">
        <v>0.21291264539599603</v>
      </c>
      <c r="N19" s="86">
        <v>0.21092535265448006</v>
      </c>
      <c r="O19" s="88">
        <v>0.20885199746452471</v>
      </c>
      <c r="P19" s="86">
        <v>0.20652514920338602</v>
      </c>
    </row>
    <row r="20" spans="1:16" ht="16" customHeight="1">
      <c r="A20" s="89" t="s">
        <v>106</v>
      </c>
      <c r="B20" s="86">
        <v>1.1469969715663853E-2</v>
      </c>
      <c r="C20" s="87">
        <v>1.3878927557654103E-2</v>
      </c>
      <c r="D20" s="86">
        <v>1.2602210028830269E-2</v>
      </c>
      <c r="E20" s="86">
        <v>1.2326056109615121E-2</v>
      </c>
      <c r="F20" s="86">
        <v>1.2090946764795427E-2</v>
      </c>
      <c r="G20" s="88">
        <v>1.1863372198149921E-2</v>
      </c>
      <c r="H20" s="86">
        <v>1.1638957098393162E-2</v>
      </c>
      <c r="I20" s="52"/>
      <c r="J20" s="86">
        <v>1.3575010162977198E-2</v>
      </c>
      <c r="K20" s="87">
        <v>1.4626689273952234E-2</v>
      </c>
      <c r="L20" s="86">
        <v>1.3394051678408314E-2</v>
      </c>
      <c r="M20" s="86">
        <v>1.2996104221657073E-2</v>
      </c>
      <c r="N20" s="86">
        <v>1.2705228367296059E-2</v>
      </c>
      <c r="O20" s="88">
        <v>1.2417808664569468E-2</v>
      </c>
      <c r="P20" s="86">
        <v>1.2119657668086153E-2</v>
      </c>
    </row>
    <row r="21" spans="1:16" ht="16" customHeight="1">
      <c r="A21" s="89" t="s">
        <v>107</v>
      </c>
      <c r="B21" s="86">
        <v>9.8516387053738483E-2</v>
      </c>
      <c r="C21" s="87">
        <v>9.3815804772621247E-2</v>
      </c>
      <c r="D21" s="86">
        <v>8.917076158025164E-2</v>
      </c>
      <c r="E21" s="86">
        <v>8.9028140460003777E-2</v>
      </c>
      <c r="F21" s="86">
        <v>8.8111208429990845E-2</v>
      </c>
      <c r="G21" s="88">
        <v>8.7240834746466087E-2</v>
      </c>
      <c r="H21" s="86">
        <v>8.6849247855536299E-2</v>
      </c>
      <c r="I21" s="52"/>
      <c r="J21" s="86">
        <v>0.1165967294271005</v>
      </c>
      <c r="K21" s="87">
        <v>9.8870364420782064E-2</v>
      </c>
      <c r="L21" s="86">
        <v>9.4773677480105997E-2</v>
      </c>
      <c r="M21" s="86">
        <v>9.3867736913511551E-2</v>
      </c>
      <c r="N21" s="86">
        <v>9.2587706041429782E-2</v>
      </c>
      <c r="O21" s="88">
        <v>9.1318048150582795E-2</v>
      </c>
      <c r="P21" s="86">
        <v>9.0436208660411826E-2</v>
      </c>
    </row>
    <row r="22" spans="1:16" ht="16" customHeight="1">
      <c r="A22" s="89" t="s">
        <v>108</v>
      </c>
      <c r="B22" s="86">
        <v>9.529029265700148E-2</v>
      </c>
      <c r="C22" s="87">
        <v>5.7257149534567474E-2</v>
      </c>
      <c r="D22" s="86">
        <v>4.3853606657757935E-2</v>
      </c>
      <c r="E22" s="86">
        <v>3.3783902603426515E-2</v>
      </c>
      <c r="F22" s="86">
        <v>2.8012218241196499E-2</v>
      </c>
      <c r="G22" s="88">
        <v>2.4124295955574776E-2</v>
      </c>
      <c r="H22" s="86">
        <v>2.0780270851085168E-2</v>
      </c>
      <c r="I22" s="52"/>
      <c r="J22" s="86">
        <v>0.11277856204670879</v>
      </c>
      <c r="K22" s="87">
        <v>6.0342020770363713E-2</v>
      </c>
      <c r="L22" s="86">
        <v>4.6609084637920517E-2</v>
      </c>
      <c r="M22" s="86">
        <v>3.5620405695374703E-2</v>
      </c>
      <c r="N22" s="86">
        <v>2.9435381426473398E-2</v>
      </c>
      <c r="O22" s="88">
        <v>2.5251748519741497E-2</v>
      </c>
      <c r="P22" s="86">
        <v>2.1638516822098355E-2</v>
      </c>
    </row>
    <row r="23" spans="1:16" ht="16" customHeight="1">
      <c r="A23" s="89" t="s">
        <v>109</v>
      </c>
      <c r="B23" s="86">
        <v>0.84493267982558329</v>
      </c>
      <c r="C23" s="87">
        <v>0.94887689877778603</v>
      </c>
      <c r="D23" s="86">
        <v>0.94088109643069961</v>
      </c>
      <c r="E23" s="86">
        <v>0.94844238699429906</v>
      </c>
      <c r="F23" s="86">
        <v>0.9516512742044192</v>
      </c>
      <c r="G23" s="88">
        <v>0.95535150513298939</v>
      </c>
      <c r="H23" s="86">
        <v>0.96033711653764064</v>
      </c>
      <c r="I23" s="52"/>
      <c r="J23" s="86">
        <v>1</v>
      </c>
      <c r="K23" s="87">
        <v>1</v>
      </c>
      <c r="L23" s="86">
        <v>1</v>
      </c>
      <c r="M23" s="86">
        <v>1</v>
      </c>
      <c r="N23" s="86">
        <v>1</v>
      </c>
      <c r="O23" s="88">
        <v>1</v>
      </c>
      <c r="P23" s="86">
        <v>1</v>
      </c>
    </row>
    <row r="24" spans="1:16" ht="16" customHeight="1">
      <c r="A24" s="90" t="s">
        <v>110</v>
      </c>
      <c r="B24" s="91">
        <v>5.7157591534997207E-2</v>
      </c>
      <c r="C24" s="92">
        <v>5.7990966758683822E-2</v>
      </c>
      <c r="D24" s="91">
        <v>5.3764614832705317E-2</v>
      </c>
      <c r="E24" s="91">
        <v>5.2901616657442939E-2</v>
      </c>
      <c r="F24" s="91">
        <v>5.1788802867394693E-2</v>
      </c>
      <c r="G24" s="93">
        <v>5.0530350203132915E-2</v>
      </c>
      <c r="H24" s="91">
        <v>4.9160868376094534E-2</v>
      </c>
      <c r="I24" s="52"/>
      <c r="J24" s="91">
        <v>6.7647509558745031E-2</v>
      </c>
      <c r="K24" s="92">
        <v>6.1115374221229209E-2</v>
      </c>
      <c r="L24" s="91">
        <v>5.7142836684322032E-2</v>
      </c>
      <c r="M24" s="91">
        <v>5.5777364427050759E-2</v>
      </c>
      <c r="N24" s="91">
        <v>5.4419937503567321E-2</v>
      </c>
      <c r="O24" s="93">
        <v>5.2891893645050418E-2</v>
      </c>
      <c r="P24" s="91">
        <v>5.1191261411760357E-2</v>
      </c>
    </row>
    <row r="25" spans="1:16">
      <c r="A25" s="52"/>
      <c r="B25" s="52"/>
      <c r="C25" s="52"/>
      <c r="D25" s="52"/>
      <c r="E25" s="52"/>
      <c r="F25" s="52"/>
      <c r="G25" s="52"/>
      <c r="H25" s="52"/>
      <c r="I25" s="52"/>
      <c r="J25" s="52"/>
      <c r="K25" s="52"/>
      <c r="L25" s="52"/>
      <c r="M25" s="52"/>
      <c r="N25" s="52"/>
      <c r="O25" s="52"/>
      <c r="P25" s="52"/>
    </row>
    <row r="26" spans="1:16">
      <c r="A26" s="52" t="s">
        <v>272</v>
      </c>
      <c r="B26" s="52"/>
      <c r="C26" s="52"/>
      <c r="D26" s="52"/>
      <c r="E26" s="52"/>
      <c r="F26" s="52"/>
      <c r="G26" s="52"/>
      <c r="H26" s="52"/>
      <c r="I26" s="52"/>
      <c r="J26" s="52"/>
      <c r="K26" s="52"/>
      <c r="L26" s="52"/>
      <c r="M26" s="52"/>
      <c r="N26" s="52"/>
      <c r="O26" s="52"/>
      <c r="P26" s="52"/>
    </row>
    <row r="28" spans="1:16">
      <c r="A28" s="52"/>
      <c r="B28" s="52"/>
      <c r="C28" s="52"/>
      <c r="D28" s="52"/>
      <c r="E28" s="52"/>
      <c r="F28" s="52"/>
      <c r="G28" s="52"/>
      <c r="H28" s="52"/>
      <c r="I28" s="52"/>
      <c r="J28" s="52"/>
      <c r="K28" s="52"/>
      <c r="L28" s="52"/>
      <c r="M28" s="52"/>
      <c r="N28" s="52"/>
      <c r="O28" s="52"/>
      <c r="P28" s="5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1A28-3DD1-FE4D-AC4B-8D2DB751B3CF}">
  <dimension ref="A1:E26"/>
  <sheetViews>
    <sheetView showGridLines="0" zoomScaleSheetLayoutView="100" workbookViewId="0"/>
  </sheetViews>
  <sheetFormatPr baseColWidth="10" defaultColWidth="10.7109375" defaultRowHeight="13"/>
  <cols>
    <col min="1" max="1" width="80.140625" style="161" customWidth="1"/>
    <col min="2" max="16384" width="10.7109375" style="161"/>
  </cols>
  <sheetData>
    <row r="1" spans="1:5" ht="24" customHeight="1">
      <c r="A1" s="174" t="s">
        <v>266</v>
      </c>
      <c r="E1" s="162"/>
    </row>
    <row r="2" spans="1:5" ht="45">
      <c r="A2" s="176" t="s">
        <v>265</v>
      </c>
      <c r="E2" s="163"/>
    </row>
    <row r="3" spans="1:5" ht="60">
      <c r="A3" s="175" t="s">
        <v>264</v>
      </c>
      <c r="E3" s="163"/>
    </row>
    <row r="4" spans="1:5" ht="45">
      <c r="A4" s="175" t="s">
        <v>263</v>
      </c>
      <c r="E4" s="163"/>
    </row>
    <row r="5" spans="1:5" ht="20" customHeight="1">
      <c r="A5" s="164" t="s">
        <v>86</v>
      </c>
      <c r="E5" s="163"/>
    </row>
    <row r="6" spans="1:5" ht="16">
      <c r="A6" s="179" t="s">
        <v>275</v>
      </c>
      <c r="E6" s="163"/>
    </row>
    <row r="7" spans="1:5" ht="16">
      <c r="A7" s="165" t="s">
        <v>55</v>
      </c>
      <c r="E7" s="163"/>
    </row>
    <row r="8" spans="1:5" ht="16">
      <c r="A8" s="179" t="s">
        <v>273</v>
      </c>
      <c r="E8" s="163"/>
    </row>
    <row r="9" spans="1:5" ht="20" customHeight="1">
      <c r="A9" s="166" t="s">
        <v>87</v>
      </c>
      <c r="E9" s="163"/>
    </row>
    <row r="10" spans="1:5" ht="16">
      <c r="A10" s="179" t="s">
        <v>274</v>
      </c>
      <c r="E10" s="163"/>
    </row>
    <row r="11" spans="1:5" ht="16">
      <c r="A11" s="167"/>
      <c r="E11" s="163"/>
    </row>
    <row r="12" spans="1:5" s="172" customFormat="1" ht="30" customHeight="1">
      <c r="A12" s="174" t="s">
        <v>14</v>
      </c>
      <c r="E12" s="173"/>
    </row>
    <row r="13" spans="1:5" s="168" customFormat="1" ht="30">
      <c r="A13" s="170" t="s">
        <v>251</v>
      </c>
      <c r="E13" s="171"/>
    </row>
    <row r="14" spans="1:5" s="168" customFormat="1" ht="30">
      <c r="A14" s="170" t="s">
        <v>252</v>
      </c>
      <c r="E14" s="171"/>
    </row>
    <row r="15" spans="1:5" s="168" customFormat="1" ht="30">
      <c r="A15" s="170" t="s">
        <v>253</v>
      </c>
    </row>
    <row r="16" spans="1:5" s="168" customFormat="1" ht="30">
      <c r="A16" s="170" t="s">
        <v>262</v>
      </c>
    </row>
    <row r="17" spans="1:1" s="168" customFormat="1" ht="15">
      <c r="A17" s="170" t="s">
        <v>254</v>
      </c>
    </row>
    <row r="18" spans="1:1" s="168" customFormat="1" ht="30">
      <c r="A18" s="170" t="s">
        <v>255</v>
      </c>
    </row>
    <row r="19" spans="1:1" s="168" customFormat="1" ht="45">
      <c r="A19" s="170" t="s">
        <v>261</v>
      </c>
    </row>
    <row r="20" spans="1:1" s="168" customFormat="1" ht="60">
      <c r="A20" s="170" t="s">
        <v>256</v>
      </c>
    </row>
    <row r="21" spans="1:1" s="168" customFormat="1" ht="45">
      <c r="A21" s="170" t="s">
        <v>257</v>
      </c>
    </row>
    <row r="22" spans="1:1" s="168" customFormat="1" ht="14">
      <c r="A22" s="169" t="s">
        <v>280</v>
      </c>
    </row>
    <row r="23" spans="1:1" ht="26" customHeight="1"/>
    <row r="25" spans="1:1" ht="30" customHeight="1"/>
    <row r="26" spans="1:1" ht="26" customHeight="1"/>
  </sheetData>
  <hyperlinks>
    <hyperlink ref="A6" r:id="rId1" xr:uid="{951490CA-1AE1-AF40-8B2E-A7EC50592E2B}"/>
    <hyperlink ref="A10" r:id="rId2" xr:uid="{AEAE7004-A321-9940-ADD9-27926BE6DE1A}"/>
    <hyperlink ref="A8" r:id="rId3" xr:uid="{1298C41D-48FE-CF4A-B534-AF361AAE7BC0}"/>
  </hyperlinks>
  <pageMargins left="0.55118110236220474" right="0.55118110236220474" top="0.98425196850393704" bottom="0.98425196850393704" header="0.51181102362204722" footer="0.51181102362204722"/>
  <pageSetup scale="83"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17"/>
  <sheetViews>
    <sheetView showGridLines="0" zoomScaleNormal="100" workbookViewId="0">
      <pane ySplit="7" topLeftCell="A8" activePane="bottomLeft" state="frozen"/>
      <selection activeCell="A2" sqref="A2"/>
      <selection pane="bottomLeft"/>
    </sheetView>
  </sheetViews>
  <sheetFormatPr baseColWidth="10" defaultColWidth="10.7109375" defaultRowHeight="13"/>
  <cols>
    <col min="1" max="1" width="26.140625" style="3" customWidth="1"/>
    <col min="2" max="2" width="20.28515625" style="3" bestFit="1" customWidth="1"/>
    <col min="3" max="3" width="20.42578125" style="3" bestFit="1" customWidth="1"/>
    <col min="4" max="4" width="24.28515625" style="3" bestFit="1" customWidth="1"/>
    <col min="5" max="18" width="8.7109375" style="3" customWidth="1"/>
    <col min="19" max="16384" width="10.7109375" style="3"/>
  </cols>
  <sheetData>
    <row r="1" spans="1:23" ht="30" customHeight="1">
      <c r="A1" s="40" t="s">
        <v>281</v>
      </c>
      <c r="B1" s="2"/>
      <c r="C1" s="2"/>
      <c r="D1" s="2"/>
    </row>
    <row r="2" spans="1:23" ht="30" customHeight="1">
      <c r="A2" s="41" t="s">
        <v>229</v>
      </c>
      <c r="B2" s="4"/>
      <c r="C2" s="4"/>
      <c r="D2" s="4"/>
    </row>
    <row r="3" spans="1:23" ht="30" customHeight="1">
      <c r="A3" s="247" t="s">
        <v>296</v>
      </c>
      <c r="R3" s="5" t="s">
        <v>20</v>
      </c>
    </row>
    <row r="4" spans="1:23">
      <c r="R4" s="10" t="s">
        <v>295</v>
      </c>
    </row>
    <row r="6" spans="1:23" ht="34">
      <c r="A6" s="42" t="s">
        <v>294</v>
      </c>
      <c r="B6" s="42"/>
      <c r="C6" s="42"/>
      <c r="D6" s="42"/>
      <c r="E6" s="42"/>
      <c r="F6" s="42"/>
      <c r="G6" s="42"/>
      <c r="H6" s="42"/>
      <c r="I6" s="42"/>
      <c r="J6" s="43"/>
      <c r="K6" s="44"/>
      <c r="L6" s="45" t="s">
        <v>15</v>
      </c>
      <c r="M6" s="46"/>
      <c r="N6" s="46"/>
      <c r="O6" s="46"/>
      <c r="P6" s="46"/>
      <c r="Q6" s="46"/>
      <c r="R6" s="46"/>
    </row>
    <row r="7" spans="1:23" ht="31" thickBot="1">
      <c r="A7" s="114" t="s">
        <v>67</v>
      </c>
      <c r="B7" s="115" t="s">
        <v>44</v>
      </c>
      <c r="C7" s="116" t="s">
        <v>74</v>
      </c>
      <c r="D7" s="117" t="s">
        <v>75</v>
      </c>
      <c r="E7" s="118">
        <v>2021</v>
      </c>
      <c r="F7" s="118">
        <v>2022</v>
      </c>
      <c r="G7" s="118">
        <v>2023</v>
      </c>
      <c r="H7" s="118">
        <v>2024</v>
      </c>
      <c r="I7" s="118">
        <v>2025</v>
      </c>
      <c r="J7" s="118">
        <v>2026</v>
      </c>
      <c r="K7" s="119">
        <v>2027</v>
      </c>
      <c r="L7" s="120" t="s">
        <v>82</v>
      </c>
      <c r="M7" s="121" t="s">
        <v>83</v>
      </c>
      <c r="N7" s="121" t="s">
        <v>84</v>
      </c>
      <c r="O7" s="121" t="s">
        <v>85</v>
      </c>
      <c r="P7" s="121" t="s">
        <v>162</v>
      </c>
      <c r="Q7" s="121" t="s">
        <v>163</v>
      </c>
      <c r="R7" s="122" t="s">
        <v>267</v>
      </c>
    </row>
    <row r="8" spans="1:23" s="9" customFormat="1" ht="15" customHeight="1" thickTop="1">
      <c r="A8" s="135" t="s">
        <v>76</v>
      </c>
      <c r="B8" s="135" t="s">
        <v>259</v>
      </c>
      <c r="C8" s="135" t="s">
        <v>16</v>
      </c>
      <c r="D8" s="135" t="s">
        <v>260</v>
      </c>
      <c r="E8" s="136">
        <v>1400</v>
      </c>
      <c r="F8" s="136">
        <f>E8*1.1</f>
        <v>1540.0000000000002</v>
      </c>
      <c r="G8" s="136">
        <f>F8*1.1</f>
        <v>1694.0000000000005</v>
      </c>
      <c r="H8" s="136">
        <f>G8*1.1</f>
        <v>1863.4000000000005</v>
      </c>
      <c r="I8" s="136">
        <f>H8*1.1</f>
        <v>2049.7400000000007</v>
      </c>
      <c r="J8" s="136">
        <f>I8*1.1</f>
        <v>2254.7140000000009</v>
      </c>
      <c r="K8" s="136">
        <f>J8*1.1</f>
        <v>2480.1854000000012</v>
      </c>
      <c r="L8" s="137">
        <f t="shared" ref="L8:Q8" si="0">F8/E8-1</f>
        <v>0.10000000000000009</v>
      </c>
      <c r="M8" s="138">
        <f t="shared" si="0"/>
        <v>0.10000000000000009</v>
      </c>
      <c r="N8" s="138">
        <f t="shared" si="0"/>
        <v>0.10000000000000009</v>
      </c>
      <c r="O8" s="138">
        <f t="shared" si="0"/>
        <v>0.10000000000000009</v>
      </c>
      <c r="P8" s="138">
        <f t="shared" si="0"/>
        <v>0.10000000000000009</v>
      </c>
      <c r="Q8" s="138">
        <f t="shared" si="0"/>
        <v>0.10000000000000009</v>
      </c>
      <c r="R8" s="137">
        <f t="shared" ref="R8" si="1">(K8/G8)^(1/4)-1</f>
        <v>0.10000000000000009</v>
      </c>
      <c r="S8" s="113"/>
      <c r="T8" s="113"/>
      <c r="U8" s="113"/>
      <c r="V8" s="113"/>
      <c r="W8" s="113"/>
    </row>
    <row r="9" spans="1:23" s="9" customFormat="1" ht="15" customHeight="1">
      <c r="A9" s="139" t="s">
        <v>76</v>
      </c>
      <c r="B9" s="139" t="s">
        <v>259</v>
      </c>
      <c r="C9" s="140" t="s">
        <v>226</v>
      </c>
      <c r="D9" s="139" t="s">
        <v>16</v>
      </c>
      <c r="E9" s="141">
        <v>1540</v>
      </c>
      <c r="F9" s="141">
        <f t="shared" ref="F9:G56" si="2">E9*1.1</f>
        <v>1694.0000000000002</v>
      </c>
      <c r="G9" s="141">
        <f t="shared" si="2"/>
        <v>1863.4000000000003</v>
      </c>
      <c r="H9" s="141">
        <f t="shared" ref="H9:K9" si="3">G9*1.1</f>
        <v>2049.7400000000007</v>
      </c>
      <c r="I9" s="141">
        <f t="shared" si="3"/>
        <v>2254.7140000000009</v>
      </c>
      <c r="J9" s="141">
        <f t="shared" si="3"/>
        <v>2480.1854000000012</v>
      </c>
      <c r="K9" s="141">
        <f t="shared" si="3"/>
        <v>2728.2039400000017</v>
      </c>
      <c r="L9" s="142">
        <f t="shared" ref="L9:L56" si="4">F9/E9-1</f>
        <v>0.10000000000000009</v>
      </c>
      <c r="M9" s="143">
        <f t="shared" ref="M9:M56" si="5">G9/F9-1</f>
        <v>0.10000000000000009</v>
      </c>
      <c r="N9" s="143">
        <f t="shared" ref="N9:N56" si="6">H9/G9-1</f>
        <v>0.10000000000000009</v>
      </c>
      <c r="O9" s="143">
        <f t="shared" ref="O9:O56" si="7">I9/H9-1</f>
        <v>0.10000000000000009</v>
      </c>
      <c r="P9" s="143">
        <f t="shared" ref="P9:P56" si="8">J9/I9-1</f>
        <v>0.10000000000000009</v>
      </c>
      <c r="Q9" s="143">
        <f t="shared" ref="Q9:Q56" si="9">K9/J9-1</f>
        <v>0.10000000000000009</v>
      </c>
      <c r="R9" s="142">
        <f t="shared" ref="R9:R56" si="10">(K9/G9)^(1/4)-1</f>
        <v>0.10000000000000009</v>
      </c>
      <c r="S9" s="113"/>
      <c r="T9" s="113"/>
      <c r="U9" s="113"/>
      <c r="V9" s="113"/>
      <c r="W9" s="113"/>
    </row>
    <row r="10" spans="1:23" s="16" customFormat="1" ht="15" customHeight="1">
      <c r="A10" s="139" t="s">
        <v>76</v>
      </c>
      <c r="B10" s="139" t="s">
        <v>259</v>
      </c>
      <c r="C10" s="140" t="s">
        <v>227</v>
      </c>
      <c r="D10" s="139" t="s">
        <v>16</v>
      </c>
      <c r="E10" s="141">
        <v>2380</v>
      </c>
      <c r="F10" s="141">
        <f t="shared" si="2"/>
        <v>2618</v>
      </c>
      <c r="G10" s="141">
        <f t="shared" si="2"/>
        <v>2879.8</v>
      </c>
      <c r="H10" s="141">
        <f t="shared" ref="H10:K10" si="11">G10*1.1</f>
        <v>3167.7800000000007</v>
      </c>
      <c r="I10" s="141">
        <f t="shared" si="11"/>
        <v>3484.5580000000009</v>
      </c>
      <c r="J10" s="141">
        <f t="shared" si="11"/>
        <v>3833.0138000000011</v>
      </c>
      <c r="K10" s="141">
        <f t="shared" si="11"/>
        <v>4216.3151800000014</v>
      </c>
      <c r="L10" s="142">
        <f t="shared" si="4"/>
        <v>0.10000000000000009</v>
      </c>
      <c r="M10" s="143">
        <f t="shared" si="5"/>
        <v>0.10000000000000009</v>
      </c>
      <c r="N10" s="143">
        <f t="shared" si="6"/>
        <v>0.10000000000000009</v>
      </c>
      <c r="O10" s="143">
        <f t="shared" si="7"/>
        <v>0.10000000000000009</v>
      </c>
      <c r="P10" s="143">
        <f t="shared" si="8"/>
        <v>0.10000000000000009</v>
      </c>
      <c r="Q10" s="143">
        <f t="shared" si="9"/>
        <v>0.10000000000000009</v>
      </c>
      <c r="R10" s="142">
        <f t="shared" si="10"/>
        <v>0.10000000000000009</v>
      </c>
      <c r="S10"/>
      <c r="T10"/>
      <c r="U10"/>
      <c r="V10"/>
      <c r="W10"/>
    </row>
    <row r="11" spans="1:23" s="16" customFormat="1" ht="15" customHeight="1">
      <c r="A11" s="139" t="s">
        <v>76</v>
      </c>
      <c r="B11" s="139" t="s">
        <v>37</v>
      </c>
      <c r="C11" s="139" t="s">
        <v>16</v>
      </c>
      <c r="D11" s="139" t="s">
        <v>228</v>
      </c>
      <c r="E11" s="141">
        <v>2800</v>
      </c>
      <c r="F11" s="141">
        <f t="shared" si="2"/>
        <v>3080.0000000000005</v>
      </c>
      <c r="G11" s="141">
        <f t="shared" si="2"/>
        <v>3388.0000000000009</v>
      </c>
      <c r="H11" s="141">
        <f t="shared" ref="H11:K11" si="12">G11*1.1</f>
        <v>3726.8000000000011</v>
      </c>
      <c r="I11" s="141">
        <f t="shared" si="12"/>
        <v>4099.4800000000014</v>
      </c>
      <c r="J11" s="141">
        <f t="shared" si="12"/>
        <v>4509.4280000000017</v>
      </c>
      <c r="K11" s="141">
        <f t="shared" si="12"/>
        <v>4960.3708000000024</v>
      </c>
      <c r="L11" s="142">
        <f t="shared" si="4"/>
        <v>0.10000000000000009</v>
      </c>
      <c r="M11" s="143">
        <f t="shared" si="5"/>
        <v>0.10000000000000009</v>
      </c>
      <c r="N11" s="143">
        <f t="shared" si="6"/>
        <v>0.10000000000000009</v>
      </c>
      <c r="O11" s="143">
        <f t="shared" si="7"/>
        <v>0.10000000000000009</v>
      </c>
      <c r="P11" s="143">
        <f t="shared" si="8"/>
        <v>0.10000000000000009</v>
      </c>
      <c r="Q11" s="143">
        <f t="shared" si="9"/>
        <v>0.10000000000000009</v>
      </c>
      <c r="R11" s="142">
        <f t="shared" si="10"/>
        <v>0.10000000000000009</v>
      </c>
      <c r="S11"/>
      <c r="T11"/>
      <c r="U11"/>
      <c r="V11"/>
      <c r="W11"/>
    </row>
    <row r="12" spans="1:23" s="16" customFormat="1" ht="15" customHeight="1">
      <c r="A12" s="139" t="s">
        <v>76</v>
      </c>
      <c r="B12" s="139" t="s">
        <v>37</v>
      </c>
      <c r="C12" s="140" t="s">
        <v>226</v>
      </c>
      <c r="D12" s="139" t="s">
        <v>16</v>
      </c>
      <c r="E12" s="141">
        <v>2940</v>
      </c>
      <c r="F12" s="141">
        <f t="shared" si="2"/>
        <v>3234.0000000000005</v>
      </c>
      <c r="G12" s="141">
        <f t="shared" si="2"/>
        <v>3557.400000000001</v>
      </c>
      <c r="H12" s="141">
        <f t="shared" ref="H12:K12" si="13">G12*1.1</f>
        <v>3913.1400000000012</v>
      </c>
      <c r="I12" s="141">
        <f t="shared" si="13"/>
        <v>4304.4540000000015</v>
      </c>
      <c r="J12" s="141">
        <f t="shared" si="13"/>
        <v>4734.8994000000021</v>
      </c>
      <c r="K12" s="141">
        <f t="shared" si="13"/>
        <v>5208.3893400000024</v>
      </c>
      <c r="L12" s="142">
        <f t="shared" si="4"/>
        <v>0.10000000000000009</v>
      </c>
      <c r="M12" s="143">
        <f t="shared" si="5"/>
        <v>0.10000000000000009</v>
      </c>
      <c r="N12" s="143">
        <f t="shared" si="6"/>
        <v>0.10000000000000009</v>
      </c>
      <c r="O12" s="143">
        <f t="shared" si="7"/>
        <v>0.10000000000000009</v>
      </c>
      <c r="P12" s="143">
        <f t="shared" si="8"/>
        <v>0.10000000000000009</v>
      </c>
      <c r="Q12" s="143">
        <f t="shared" si="9"/>
        <v>0.10000000000000009</v>
      </c>
      <c r="R12" s="142">
        <f t="shared" si="10"/>
        <v>0.10000000000000009</v>
      </c>
      <c r="S12"/>
      <c r="T12"/>
      <c r="U12"/>
      <c r="V12"/>
      <c r="W12"/>
    </row>
    <row r="13" spans="1:23" s="16" customFormat="1" ht="15" customHeight="1">
      <c r="A13" s="139" t="s">
        <v>76</v>
      </c>
      <c r="B13" s="139" t="s">
        <v>37</v>
      </c>
      <c r="C13" s="140" t="s">
        <v>227</v>
      </c>
      <c r="D13" s="139" t="s">
        <v>16</v>
      </c>
      <c r="E13" s="141">
        <v>3780</v>
      </c>
      <c r="F13" s="141">
        <f t="shared" si="2"/>
        <v>4158</v>
      </c>
      <c r="G13" s="141">
        <f t="shared" si="2"/>
        <v>4573.8</v>
      </c>
      <c r="H13" s="141">
        <f t="shared" ref="H13:K13" si="14">G13*1.1</f>
        <v>5031.18</v>
      </c>
      <c r="I13" s="141">
        <f t="shared" si="14"/>
        <v>5534.2980000000007</v>
      </c>
      <c r="J13" s="141">
        <f t="shared" si="14"/>
        <v>6087.7278000000015</v>
      </c>
      <c r="K13" s="141">
        <f t="shared" si="14"/>
        <v>6696.5005800000017</v>
      </c>
      <c r="L13" s="142">
        <f t="shared" si="4"/>
        <v>0.10000000000000009</v>
      </c>
      <c r="M13" s="143">
        <f t="shared" si="5"/>
        <v>0.10000000000000009</v>
      </c>
      <c r="N13" s="143">
        <f t="shared" si="6"/>
        <v>0.10000000000000009</v>
      </c>
      <c r="O13" s="143">
        <f t="shared" si="7"/>
        <v>0.10000000000000009</v>
      </c>
      <c r="P13" s="143">
        <f t="shared" si="8"/>
        <v>0.10000000000000009</v>
      </c>
      <c r="Q13" s="143">
        <f t="shared" si="9"/>
        <v>0.10000000000000009</v>
      </c>
      <c r="R13" s="142">
        <f t="shared" si="10"/>
        <v>0.10000000000000009</v>
      </c>
      <c r="S13"/>
      <c r="T13"/>
      <c r="U13"/>
      <c r="V13"/>
      <c r="W13"/>
    </row>
    <row r="14" spans="1:23" s="16" customFormat="1" ht="15" customHeight="1" thickBot="1">
      <c r="A14" s="146" t="s">
        <v>76</v>
      </c>
      <c r="B14" s="146" t="s">
        <v>79</v>
      </c>
      <c r="C14" s="146" t="s">
        <v>79</v>
      </c>
      <c r="D14" s="146" t="s">
        <v>79</v>
      </c>
      <c r="E14" s="147">
        <v>4200</v>
      </c>
      <c r="F14" s="147">
        <f t="shared" si="2"/>
        <v>4620</v>
      </c>
      <c r="G14" s="147">
        <f t="shared" si="2"/>
        <v>5082</v>
      </c>
      <c r="H14" s="147">
        <f t="shared" ref="H14:K14" si="15">G14*1.1</f>
        <v>5590.2000000000007</v>
      </c>
      <c r="I14" s="147">
        <f t="shared" si="15"/>
        <v>6149.2200000000012</v>
      </c>
      <c r="J14" s="147">
        <f t="shared" si="15"/>
        <v>6764.1420000000016</v>
      </c>
      <c r="K14" s="147">
        <f t="shared" si="15"/>
        <v>7440.5562000000027</v>
      </c>
      <c r="L14" s="148">
        <f t="shared" si="4"/>
        <v>0.10000000000000009</v>
      </c>
      <c r="M14" s="149">
        <f t="shared" si="5"/>
        <v>0.10000000000000009</v>
      </c>
      <c r="N14" s="149">
        <f t="shared" si="6"/>
        <v>0.10000000000000009</v>
      </c>
      <c r="O14" s="149">
        <f t="shared" si="7"/>
        <v>0.10000000000000009</v>
      </c>
      <c r="P14" s="149">
        <f t="shared" si="8"/>
        <v>0.10000000000000009</v>
      </c>
      <c r="Q14" s="149">
        <f t="shared" si="9"/>
        <v>0.10000000000000009</v>
      </c>
      <c r="R14" s="148">
        <f t="shared" si="10"/>
        <v>0.10000000000000009</v>
      </c>
      <c r="S14"/>
      <c r="T14"/>
      <c r="U14"/>
      <c r="V14"/>
      <c r="W14"/>
    </row>
    <row r="15" spans="1:23" s="9" customFormat="1" ht="15" customHeight="1" thickTop="1">
      <c r="A15" s="130" t="s">
        <v>170</v>
      </c>
      <c r="B15" s="130" t="s">
        <v>259</v>
      </c>
      <c r="C15" s="130" t="s">
        <v>16</v>
      </c>
      <c r="D15" s="130" t="s">
        <v>260</v>
      </c>
      <c r="E15" s="131">
        <v>200</v>
      </c>
      <c r="F15" s="131">
        <f t="shared" si="2"/>
        <v>220.00000000000003</v>
      </c>
      <c r="G15" s="131">
        <f t="shared" si="2"/>
        <v>242.00000000000006</v>
      </c>
      <c r="H15" s="131">
        <f t="shared" ref="H15:K15" si="16">G15*1.1</f>
        <v>266.2000000000001</v>
      </c>
      <c r="I15" s="131">
        <f t="shared" si="16"/>
        <v>292.82000000000016</v>
      </c>
      <c r="J15" s="131">
        <f t="shared" si="16"/>
        <v>322.1020000000002</v>
      </c>
      <c r="K15" s="131">
        <f t="shared" si="16"/>
        <v>354.31220000000025</v>
      </c>
      <c r="L15" s="132">
        <f t="shared" si="4"/>
        <v>0.10000000000000009</v>
      </c>
      <c r="M15" s="133">
        <f t="shared" si="5"/>
        <v>0.10000000000000009</v>
      </c>
      <c r="N15" s="133">
        <f t="shared" si="6"/>
        <v>0.10000000000000009</v>
      </c>
      <c r="O15" s="133">
        <f t="shared" si="7"/>
        <v>0.10000000000000009</v>
      </c>
      <c r="P15" s="133">
        <f t="shared" si="8"/>
        <v>0.10000000000000009</v>
      </c>
      <c r="Q15" s="133">
        <f t="shared" si="9"/>
        <v>0.10000000000000009</v>
      </c>
      <c r="R15" s="132">
        <f t="shared" si="10"/>
        <v>0.10000000000000009</v>
      </c>
      <c r="S15" s="113"/>
      <c r="T15" s="113"/>
      <c r="U15" s="113"/>
      <c r="V15" s="113"/>
      <c r="W15" s="113"/>
    </row>
    <row r="16" spans="1:23" s="16" customFormat="1" ht="15" customHeight="1">
      <c r="A16" s="17" t="s">
        <v>170</v>
      </c>
      <c r="B16" s="17" t="s">
        <v>259</v>
      </c>
      <c r="C16" s="21" t="s">
        <v>226</v>
      </c>
      <c r="D16" s="17" t="s">
        <v>16</v>
      </c>
      <c r="E16" s="15">
        <v>220</v>
      </c>
      <c r="F16" s="15">
        <f t="shared" si="2"/>
        <v>242.00000000000003</v>
      </c>
      <c r="G16" s="15">
        <f t="shared" si="2"/>
        <v>266.20000000000005</v>
      </c>
      <c r="H16" s="15">
        <f t="shared" ref="H16:K16" si="17">G16*1.1</f>
        <v>292.82000000000005</v>
      </c>
      <c r="I16" s="15">
        <f t="shared" si="17"/>
        <v>322.10200000000009</v>
      </c>
      <c r="J16" s="15">
        <f t="shared" si="17"/>
        <v>354.31220000000013</v>
      </c>
      <c r="K16" s="15">
        <f t="shared" si="17"/>
        <v>389.74342000000019</v>
      </c>
      <c r="L16" s="12">
        <f t="shared" si="4"/>
        <v>0.10000000000000009</v>
      </c>
      <c r="M16" s="11">
        <f t="shared" si="5"/>
        <v>0.10000000000000009</v>
      </c>
      <c r="N16" s="11">
        <f t="shared" si="6"/>
        <v>0.10000000000000009</v>
      </c>
      <c r="O16" s="11">
        <f t="shared" si="7"/>
        <v>0.10000000000000009</v>
      </c>
      <c r="P16" s="11">
        <f t="shared" si="8"/>
        <v>0.10000000000000009</v>
      </c>
      <c r="Q16" s="11">
        <f t="shared" si="9"/>
        <v>0.10000000000000009</v>
      </c>
      <c r="R16" s="12">
        <f t="shared" si="10"/>
        <v>0.10000000000000009</v>
      </c>
      <c r="S16"/>
      <c r="T16"/>
      <c r="U16"/>
      <c r="V16"/>
      <c r="W16"/>
    </row>
    <row r="17" spans="1:23" s="16" customFormat="1" ht="15" customHeight="1">
      <c r="A17" s="17" t="s">
        <v>170</v>
      </c>
      <c r="B17" s="17" t="s">
        <v>259</v>
      </c>
      <c r="C17" s="21" t="s">
        <v>227</v>
      </c>
      <c r="D17" s="17" t="s">
        <v>16</v>
      </c>
      <c r="E17" s="15">
        <v>240</v>
      </c>
      <c r="F17" s="15">
        <f t="shared" si="2"/>
        <v>264</v>
      </c>
      <c r="G17" s="15">
        <f t="shared" si="2"/>
        <v>290.40000000000003</v>
      </c>
      <c r="H17" s="15">
        <f t="shared" ref="H17:K17" si="18">G17*1.1</f>
        <v>319.44000000000005</v>
      </c>
      <c r="I17" s="15">
        <f t="shared" si="18"/>
        <v>351.38400000000007</v>
      </c>
      <c r="J17" s="15">
        <f t="shared" si="18"/>
        <v>386.52240000000012</v>
      </c>
      <c r="K17" s="15">
        <f t="shared" si="18"/>
        <v>425.17464000000018</v>
      </c>
      <c r="L17" s="12">
        <f t="shared" si="4"/>
        <v>0.10000000000000009</v>
      </c>
      <c r="M17" s="11">
        <f t="shared" si="5"/>
        <v>0.10000000000000009</v>
      </c>
      <c r="N17" s="11">
        <f t="shared" si="6"/>
        <v>0.10000000000000009</v>
      </c>
      <c r="O17" s="11">
        <f t="shared" si="7"/>
        <v>0.10000000000000009</v>
      </c>
      <c r="P17" s="11">
        <f t="shared" si="8"/>
        <v>0.10000000000000009</v>
      </c>
      <c r="Q17" s="11">
        <f t="shared" si="9"/>
        <v>0.10000000000000009</v>
      </c>
      <c r="R17" s="12">
        <f t="shared" si="10"/>
        <v>0.10000000000000009</v>
      </c>
      <c r="S17"/>
      <c r="T17"/>
      <c r="U17"/>
      <c r="V17"/>
      <c r="W17"/>
    </row>
    <row r="18" spans="1:23" s="9" customFormat="1" ht="15" customHeight="1">
      <c r="A18" s="14" t="s">
        <v>170</v>
      </c>
      <c r="B18" s="14" t="s">
        <v>37</v>
      </c>
      <c r="C18" s="14" t="s">
        <v>16</v>
      </c>
      <c r="D18" s="14" t="s">
        <v>228</v>
      </c>
      <c r="E18" s="8">
        <v>260</v>
      </c>
      <c r="F18" s="8">
        <f t="shared" si="2"/>
        <v>286</v>
      </c>
      <c r="G18" s="8">
        <f t="shared" si="2"/>
        <v>314.60000000000002</v>
      </c>
      <c r="H18" s="8">
        <f t="shared" ref="H18:K18" si="19">G18*1.1</f>
        <v>346.06000000000006</v>
      </c>
      <c r="I18" s="8">
        <f t="shared" si="19"/>
        <v>380.66600000000011</v>
      </c>
      <c r="J18" s="8">
        <f t="shared" si="19"/>
        <v>418.73260000000016</v>
      </c>
      <c r="K18" s="8">
        <f t="shared" si="19"/>
        <v>460.60586000000023</v>
      </c>
      <c r="L18" s="6">
        <f t="shared" si="4"/>
        <v>0.10000000000000009</v>
      </c>
      <c r="M18" s="7">
        <f t="shared" si="5"/>
        <v>0.10000000000000009</v>
      </c>
      <c r="N18" s="7">
        <f t="shared" si="6"/>
        <v>0.10000000000000009</v>
      </c>
      <c r="O18" s="7">
        <f t="shared" si="7"/>
        <v>0.10000000000000009</v>
      </c>
      <c r="P18" s="7">
        <f t="shared" si="8"/>
        <v>0.10000000000000009</v>
      </c>
      <c r="Q18" s="7">
        <f t="shared" si="9"/>
        <v>0.10000000000000009</v>
      </c>
      <c r="R18" s="6">
        <f t="shared" si="10"/>
        <v>0.10000000000000009</v>
      </c>
      <c r="S18" s="113"/>
      <c r="T18" s="113"/>
      <c r="U18" s="113"/>
      <c r="V18" s="113"/>
      <c r="W18" s="113"/>
    </row>
    <row r="19" spans="1:23" s="9" customFormat="1" ht="15" customHeight="1">
      <c r="A19" s="17" t="s">
        <v>170</v>
      </c>
      <c r="B19" s="17" t="s">
        <v>37</v>
      </c>
      <c r="C19" s="21" t="s">
        <v>226</v>
      </c>
      <c r="D19" s="17" t="s">
        <v>16</v>
      </c>
      <c r="E19" s="15">
        <v>280</v>
      </c>
      <c r="F19" s="15">
        <f t="shared" si="2"/>
        <v>308</v>
      </c>
      <c r="G19" s="15">
        <f t="shared" si="2"/>
        <v>338.8</v>
      </c>
      <c r="H19" s="15">
        <f t="shared" ref="H19:K19" si="20">G19*1.1</f>
        <v>372.68000000000006</v>
      </c>
      <c r="I19" s="15">
        <f t="shared" si="20"/>
        <v>409.94800000000009</v>
      </c>
      <c r="J19" s="15">
        <f t="shared" si="20"/>
        <v>450.94280000000015</v>
      </c>
      <c r="K19" s="15">
        <f t="shared" si="20"/>
        <v>496.03708000000023</v>
      </c>
      <c r="L19" s="12">
        <f t="shared" si="4"/>
        <v>0.10000000000000009</v>
      </c>
      <c r="M19" s="11">
        <f t="shared" si="5"/>
        <v>0.10000000000000009</v>
      </c>
      <c r="N19" s="11">
        <f t="shared" si="6"/>
        <v>0.10000000000000009</v>
      </c>
      <c r="O19" s="11">
        <f t="shared" si="7"/>
        <v>0.10000000000000009</v>
      </c>
      <c r="P19" s="11">
        <f t="shared" si="8"/>
        <v>0.10000000000000009</v>
      </c>
      <c r="Q19" s="11">
        <f t="shared" si="9"/>
        <v>0.10000000000000009</v>
      </c>
      <c r="R19" s="12">
        <f t="shared" si="10"/>
        <v>0.10000000000000009</v>
      </c>
      <c r="S19" s="113"/>
      <c r="T19" s="113"/>
      <c r="U19" s="113"/>
      <c r="V19" s="113"/>
      <c r="W19" s="113"/>
    </row>
    <row r="20" spans="1:23" s="16" customFormat="1" ht="15" customHeight="1" thickBot="1">
      <c r="A20" s="17" t="s">
        <v>170</v>
      </c>
      <c r="B20" s="17" t="s">
        <v>37</v>
      </c>
      <c r="C20" s="21" t="s">
        <v>227</v>
      </c>
      <c r="D20" s="17" t="s">
        <v>16</v>
      </c>
      <c r="E20" s="15">
        <v>300</v>
      </c>
      <c r="F20" s="15">
        <f t="shared" si="2"/>
        <v>330</v>
      </c>
      <c r="G20" s="15">
        <f t="shared" si="2"/>
        <v>363.00000000000006</v>
      </c>
      <c r="H20" s="15">
        <f t="shared" ref="H20:K20" si="21">G20*1.1</f>
        <v>399.30000000000007</v>
      </c>
      <c r="I20" s="15">
        <f t="shared" si="21"/>
        <v>439.23000000000013</v>
      </c>
      <c r="J20" s="15">
        <f t="shared" si="21"/>
        <v>483.15300000000019</v>
      </c>
      <c r="K20" s="15">
        <f t="shared" si="21"/>
        <v>531.46830000000023</v>
      </c>
      <c r="L20" s="12">
        <f t="shared" si="4"/>
        <v>0.10000000000000009</v>
      </c>
      <c r="M20" s="11">
        <f t="shared" si="5"/>
        <v>0.10000000000000009</v>
      </c>
      <c r="N20" s="11">
        <f t="shared" si="6"/>
        <v>0.10000000000000009</v>
      </c>
      <c r="O20" s="11">
        <f t="shared" si="7"/>
        <v>0.10000000000000009</v>
      </c>
      <c r="P20" s="11">
        <f t="shared" si="8"/>
        <v>0.10000000000000009</v>
      </c>
      <c r="Q20" s="11">
        <f t="shared" si="9"/>
        <v>0.10000000000000009</v>
      </c>
      <c r="R20" s="12">
        <f t="shared" si="10"/>
        <v>0.10000000000000009</v>
      </c>
      <c r="S20"/>
      <c r="T20"/>
      <c r="U20"/>
      <c r="V20"/>
      <c r="W20"/>
    </row>
    <row r="21" spans="1:23" s="16" customFormat="1" ht="15" customHeight="1" thickTop="1">
      <c r="A21" s="130" t="s">
        <v>173</v>
      </c>
      <c r="B21" s="130" t="s">
        <v>259</v>
      </c>
      <c r="C21" s="130" t="s">
        <v>16</v>
      </c>
      <c r="D21" s="130" t="s">
        <v>260</v>
      </c>
      <c r="E21" s="131">
        <v>200</v>
      </c>
      <c r="F21" s="131">
        <f t="shared" si="2"/>
        <v>220.00000000000003</v>
      </c>
      <c r="G21" s="131">
        <f t="shared" si="2"/>
        <v>242.00000000000006</v>
      </c>
      <c r="H21" s="131">
        <f t="shared" ref="H21:K21" si="22">G21*1.1</f>
        <v>266.2000000000001</v>
      </c>
      <c r="I21" s="131">
        <f t="shared" si="22"/>
        <v>292.82000000000016</v>
      </c>
      <c r="J21" s="131">
        <f t="shared" si="22"/>
        <v>322.1020000000002</v>
      </c>
      <c r="K21" s="131">
        <f t="shared" si="22"/>
        <v>354.31220000000025</v>
      </c>
      <c r="L21" s="132">
        <f t="shared" si="4"/>
        <v>0.10000000000000009</v>
      </c>
      <c r="M21" s="133">
        <f t="shared" si="5"/>
        <v>0.10000000000000009</v>
      </c>
      <c r="N21" s="133">
        <f t="shared" si="6"/>
        <v>0.10000000000000009</v>
      </c>
      <c r="O21" s="133">
        <f t="shared" si="7"/>
        <v>0.10000000000000009</v>
      </c>
      <c r="P21" s="133">
        <f t="shared" si="8"/>
        <v>0.10000000000000009</v>
      </c>
      <c r="Q21" s="133">
        <f t="shared" si="9"/>
        <v>0.10000000000000009</v>
      </c>
      <c r="R21" s="132">
        <f t="shared" si="10"/>
        <v>0.10000000000000009</v>
      </c>
      <c r="S21"/>
      <c r="T21"/>
      <c r="U21"/>
      <c r="V21"/>
      <c r="W21"/>
    </row>
    <row r="22" spans="1:23" s="9" customFormat="1" ht="15" customHeight="1">
      <c r="A22" s="17" t="s">
        <v>173</v>
      </c>
      <c r="B22" s="17" t="s">
        <v>259</v>
      </c>
      <c r="C22" s="21" t="s">
        <v>226</v>
      </c>
      <c r="D22" s="17" t="s">
        <v>16</v>
      </c>
      <c r="E22" s="15">
        <v>220</v>
      </c>
      <c r="F22" s="15">
        <f t="shared" si="2"/>
        <v>242.00000000000003</v>
      </c>
      <c r="G22" s="15">
        <f t="shared" si="2"/>
        <v>266.20000000000005</v>
      </c>
      <c r="H22" s="15">
        <f t="shared" ref="H22:K22" si="23">G22*1.1</f>
        <v>292.82000000000005</v>
      </c>
      <c r="I22" s="15">
        <f t="shared" si="23"/>
        <v>322.10200000000009</v>
      </c>
      <c r="J22" s="15">
        <f t="shared" si="23"/>
        <v>354.31220000000013</v>
      </c>
      <c r="K22" s="15">
        <f t="shared" si="23"/>
        <v>389.74342000000019</v>
      </c>
      <c r="L22" s="12">
        <f t="shared" si="4"/>
        <v>0.10000000000000009</v>
      </c>
      <c r="M22" s="11">
        <f t="shared" si="5"/>
        <v>0.10000000000000009</v>
      </c>
      <c r="N22" s="11">
        <f t="shared" si="6"/>
        <v>0.10000000000000009</v>
      </c>
      <c r="O22" s="11">
        <f t="shared" si="7"/>
        <v>0.10000000000000009</v>
      </c>
      <c r="P22" s="11">
        <f t="shared" si="8"/>
        <v>0.10000000000000009</v>
      </c>
      <c r="Q22" s="11">
        <f t="shared" si="9"/>
        <v>0.10000000000000009</v>
      </c>
      <c r="R22" s="12">
        <f t="shared" si="10"/>
        <v>0.10000000000000009</v>
      </c>
      <c r="S22"/>
      <c r="T22"/>
      <c r="U22"/>
      <c r="V22"/>
      <c r="W22"/>
    </row>
    <row r="23" spans="1:23" s="16" customFormat="1" ht="15" customHeight="1">
      <c r="A23" s="17" t="s">
        <v>173</v>
      </c>
      <c r="B23" s="17" t="s">
        <v>259</v>
      </c>
      <c r="C23" s="21" t="s">
        <v>227</v>
      </c>
      <c r="D23" s="17" t="s">
        <v>16</v>
      </c>
      <c r="E23" s="15">
        <v>240</v>
      </c>
      <c r="F23" s="15">
        <f t="shared" si="2"/>
        <v>264</v>
      </c>
      <c r="G23" s="15">
        <f t="shared" si="2"/>
        <v>290.40000000000003</v>
      </c>
      <c r="H23" s="15">
        <f t="shared" ref="H23:K23" si="24">G23*1.1</f>
        <v>319.44000000000005</v>
      </c>
      <c r="I23" s="15">
        <f t="shared" si="24"/>
        <v>351.38400000000007</v>
      </c>
      <c r="J23" s="15">
        <f t="shared" si="24"/>
        <v>386.52240000000012</v>
      </c>
      <c r="K23" s="15">
        <f t="shared" si="24"/>
        <v>425.17464000000018</v>
      </c>
      <c r="L23" s="12">
        <f t="shared" si="4"/>
        <v>0.10000000000000009</v>
      </c>
      <c r="M23" s="11">
        <f t="shared" si="5"/>
        <v>0.10000000000000009</v>
      </c>
      <c r="N23" s="11">
        <f t="shared" si="6"/>
        <v>0.10000000000000009</v>
      </c>
      <c r="O23" s="11">
        <f t="shared" si="7"/>
        <v>0.10000000000000009</v>
      </c>
      <c r="P23" s="11">
        <f t="shared" si="8"/>
        <v>0.10000000000000009</v>
      </c>
      <c r="Q23" s="11">
        <f t="shared" si="9"/>
        <v>0.10000000000000009</v>
      </c>
      <c r="R23" s="12">
        <f t="shared" si="10"/>
        <v>0.10000000000000009</v>
      </c>
      <c r="S23"/>
      <c r="T23"/>
      <c r="U23"/>
      <c r="V23"/>
      <c r="W23"/>
    </row>
    <row r="24" spans="1:23" s="16" customFormat="1" ht="15" customHeight="1">
      <c r="A24" s="14" t="s">
        <v>173</v>
      </c>
      <c r="B24" s="14" t="s">
        <v>37</v>
      </c>
      <c r="C24" s="14" t="s">
        <v>16</v>
      </c>
      <c r="D24" s="14" t="s">
        <v>228</v>
      </c>
      <c r="E24" s="8">
        <v>260</v>
      </c>
      <c r="F24" s="8">
        <f t="shared" si="2"/>
        <v>286</v>
      </c>
      <c r="G24" s="8">
        <f t="shared" si="2"/>
        <v>314.60000000000002</v>
      </c>
      <c r="H24" s="8">
        <f t="shared" ref="H24:K24" si="25">G24*1.1</f>
        <v>346.06000000000006</v>
      </c>
      <c r="I24" s="8">
        <f t="shared" si="25"/>
        <v>380.66600000000011</v>
      </c>
      <c r="J24" s="8">
        <f t="shared" si="25"/>
        <v>418.73260000000016</v>
      </c>
      <c r="K24" s="8">
        <f t="shared" si="25"/>
        <v>460.60586000000023</v>
      </c>
      <c r="L24" s="6">
        <f t="shared" si="4"/>
        <v>0.10000000000000009</v>
      </c>
      <c r="M24" s="7">
        <f t="shared" si="5"/>
        <v>0.10000000000000009</v>
      </c>
      <c r="N24" s="7">
        <f t="shared" si="6"/>
        <v>0.10000000000000009</v>
      </c>
      <c r="O24" s="7">
        <f t="shared" si="7"/>
        <v>0.10000000000000009</v>
      </c>
      <c r="P24" s="7">
        <f t="shared" si="8"/>
        <v>0.10000000000000009</v>
      </c>
      <c r="Q24" s="7">
        <f t="shared" si="9"/>
        <v>0.10000000000000009</v>
      </c>
      <c r="R24" s="6">
        <f t="shared" si="10"/>
        <v>0.10000000000000009</v>
      </c>
      <c r="S24"/>
      <c r="T24"/>
      <c r="U24"/>
      <c r="V24"/>
      <c r="W24"/>
    </row>
    <row r="25" spans="1:23" s="9" customFormat="1" ht="15" customHeight="1">
      <c r="A25" s="17" t="s">
        <v>173</v>
      </c>
      <c r="B25" s="17" t="s">
        <v>37</v>
      </c>
      <c r="C25" s="21" t="s">
        <v>226</v>
      </c>
      <c r="D25" s="17" t="s">
        <v>16</v>
      </c>
      <c r="E25" s="15">
        <v>280</v>
      </c>
      <c r="F25" s="15">
        <f t="shared" si="2"/>
        <v>308</v>
      </c>
      <c r="G25" s="15">
        <f t="shared" si="2"/>
        <v>338.8</v>
      </c>
      <c r="H25" s="15">
        <f t="shared" ref="H25:K25" si="26">G25*1.1</f>
        <v>372.68000000000006</v>
      </c>
      <c r="I25" s="15">
        <f t="shared" si="26"/>
        <v>409.94800000000009</v>
      </c>
      <c r="J25" s="15">
        <f t="shared" si="26"/>
        <v>450.94280000000015</v>
      </c>
      <c r="K25" s="15">
        <f t="shared" si="26"/>
        <v>496.03708000000023</v>
      </c>
      <c r="L25" s="12">
        <f t="shared" si="4"/>
        <v>0.10000000000000009</v>
      </c>
      <c r="M25" s="11">
        <f t="shared" si="5"/>
        <v>0.10000000000000009</v>
      </c>
      <c r="N25" s="11">
        <f t="shared" si="6"/>
        <v>0.10000000000000009</v>
      </c>
      <c r="O25" s="11">
        <f t="shared" si="7"/>
        <v>0.10000000000000009</v>
      </c>
      <c r="P25" s="11">
        <f t="shared" si="8"/>
        <v>0.10000000000000009</v>
      </c>
      <c r="Q25" s="11">
        <f t="shared" si="9"/>
        <v>0.10000000000000009</v>
      </c>
      <c r="R25" s="12">
        <f t="shared" si="10"/>
        <v>0.10000000000000009</v>
      </c>
      <c r="S25" s="113"/>
      <c r="T25" s="113"/>
      <c r="U25" s="113"/>
      <c r="V25" s="113"/>
      <c r="W25" s="113"/>
    </row>
    <row r="26" spans="1:23" s="16" customFormat="1" ht="15" customHeight="1" thickBot="1">
      <c r="A26" s="17" t="s">
        <v>173</v>
      </c>
      <c r="B26" s="17" t="s">
        <v>37</v>
      </c>
      <c r="C26" s="21" t="s">
        <v>227</v>
      </c>
      <c r="D26" s="17" t="s">
        <v>16</v>
      </c>
      <c r="E26" s="15">
        <v>300</v>
      </c>
      <c r="F26" s="15">
        <f t="shared" si="2"/>
        <v>330</v>
      </c>
      <c r="G26" s="15">
        <f t="shared" si="2"/>
        <v>363.00000000000006</v>
      </c>
      <c r="H26" s="15">
        <f t="shared" ref="H26:K26" si="27">G26*1.1</f>
        <v>399.30000000000007</v>
      </c>
      <c r="I26" s="15">
        <f t="shared" si="27"/>
        <v>439.23000000000013</v>
      </c>
      <c r="J26" s="15">
        <f t="shared" si="27"/>
        <v>483.15300000000019</v>
      </c>
      <c r="K26" s="15">
        <f t="shared" si="27"/>
        <v>531.46830000000023</v>
      </c>
      <c r="L26" s="12">
        <f t="shared" si="4"/>
        <v>0.10000000000000009</v>
      </c>
      <c r="M26" s="11">
        <f t="shared" si="5"/>
        <v>0.10000000000000009</v>
      </c>
      <c r="N26" s="11">
        <f t="shared" si="6"/>
        <v>0.10000000000000009</v>
      </c>
      <c r="O26" s="11">
        <f t="shared" si="7"/>
        <v>0.10000000000000009</v>
      </c>
      <c r="P26" s="11">
        <f t="shared" si="8"/>
        <v>0.10000000000000009</v>
      </c>
      <c r="Q26" s="11">
        <f t="shared" si="9"/>
        <v>0.10000000000000009</v>
      </c>
      <c r="R26" s="12">
        <f t="shared" si="10"/>
        <v>0.10000000000000009</v>
      </c>
      <c r="S26"/>
      <c r="T26"/>
      <c r="U26"/>
      <c r="V26"/>
      <c r="W26"/>
    </row>
    <row r="27" spans="1:23" s="16" customFormat="1" ht="15" customHeight="1" thickTop="1">
      <c r="A27" s="130" t="s">
        <v>80</v>
      </c>
      <c r="B27" s="130" t="s">
        <v>259</v>
      </c>
      <c r="C27" s="130" t="s">
        <v>16</v>
      </c>
      <c r="D27" s="130" t="s">
        <v>260</v>
      </c>
      <c r="E27" s="131">
        <v>200</v>
      </c>
      <c r="F27" s="131">
        <f t="shared" si="2"/>
        <v>220.00000000000003</v>
      </c>
      <c r="G27" s="131">
        <f t="shared" si="2"/>
        <v>242.00000000000006</v>
      </c>
      <c r="H27" s="131">
        <f t="shared" ref="H27:K27" si="28">G27*1.1</f>
        <v>266.2000000000001</v>
      </c>
      <c r="I27" s="131">
        <f t="shared" si="28"/>
        <v>292.82000000000016</v>
      </c>
      <c r="J27" s="131">
        <f t="shared" si="28"/>
        <v>322.1020000000002</v>
      </c>
      <c r="K27" s="131">
        <f t="shared" si="28"/>
        <v>354.31220000000025</v>
      </c>
      <c r="L27" s="132">
        <f t="shared" si="4"/>
        <v>0.10000000000000009</v>
      </c>
      <c r="M27" s="133">
        <f t="shared" si="5"/>
        <v>0.10000000000000009</v>
      </c>
      <c r="N27" s="133">
        <f t="shared" si="6"/>
        <v>0.10000000000000009</v>
      </c>
      <c r="O27" s="133">
        <f t="shared" si="7"/>
        <v>0.10000000000000009</v>
      </c>
      <c r="P27" s="133">
        <f t="shared" si="8"/>
        <v>0.10000000000000009</v>
      </c>
      <c r="Q27" s="133">
        <f t="shared" si="9"/>
        <v>0.10000000000000009</v>
      </c>
      <c r="R27" s="132">
        <f t="shared" si="10"/>
        <v>0.10000000000000009</v>
      </c>
      <c r="S27"/>
      <c r="T27"/>
      <c r="U27"/>
      <c r="V27"/>
      <c r="W27"/>
    </row>
    <row r="28" spans="1:23" s="9" customFormat="1" ht="15" customHeight="1">
      <c r="A28" s="17" t="s">
        <v>80</v>
      </c>
      <c r="B28" s="17" t="s">
        <v>259</v>
      </c>
      <c r="C28" s="21" t="s">
        <v>226</v>
      </c>
      <c r="D28" s="17" t="s">
        <v>16</v>
      </c>
      <c r="E28" s="15">
        <v>220</v>
      </c>
      <c r="F28" s="15">
        <f t="shared" si="2"/>
        <v>242.00000000000003</v>
      </c>
      <c r="G28" s="15">
        <f t="shared" si="2"/>
        <v>266.20000000000005</v>
      </c>
      <c r="H28" s="15">
        <f t="shared" ref="H28:K28" si="29">G28*1.1</f>
        <v>292.82000000000005</v>
      </c>
      <c r="I28" s="15">
        <f t="shared" si="29"/>
        <v>322.10200000000009</v>
      </c>
      <c r="J28" s="15">
        <f t="shared" si="29"/>
        <v>354.31220000000013</v>
      </c>
      <c r="K28" s="15">
        <f t="shared" si="29"/>
        <v>389.74342000000019</v>
      </c>
      <c r="L28" s="12">
        <f t="shared" si="4"/>
        <v>0.10000000000000009</v>
      </c>
      <c r="M28" s="11">
        <f t="shared" si="5"/>
        <v>0.10000000000000009</v>
      </c>
      <c r="N28" s="11">
        <f t="shared" si="6"/>
        <v>0.10000000000000009</v>
      </c>
      <c r="O28" s="11">
        <f t="shared" si="7"/>
        <v>0.10000000000000009</v>
      </c>
      <c r="P28" s="11">
        <f t="shared" si="8"/>
        <v>0.10000000000000009</v>
      </c>
      <c r="Q28" s="11">
        <f t="shared" si="9"/>
        <v>0.10000000000000009</v>
      </c>
      <c r="R28" s="12">
        <f t="shared" si="10"/>
        <v>0.10000000000000009</v>
      </c>
      <c r="S28" s="113"/>
      <c r="T28" s="113"/>
      <c r="U28" s="113"/>
      <c r="V28" s="113"/>
      <c r="W28" s="113"/>
    </row>
    <row r="29" spans="1:23" s="9" customFormat="1" ht="15" customHeight="1">
      <c r="A29" s="17" t="s">
        <v>80</v>
      </c>
      <c r="B29" s="17" t="s">
        <v>259</v>
      </c>
      <c r="C29" s="21" t="s">
        <v>227</v>
      </c>
      <c r="D29" s="17" t="s">
        <v>16</v>
      </c>
      <c r="E29" s="15">
        <v>240</v>
      </c>
      <c r="F29" s="15">
        <f t="shared" si="2"/>
        <v>264</v>
      </c>
      <c r="G29" s="15">
        <f t="shared" si="2"/>
        <v>290.40000000000003</v>
      </c>
      <c r="H29" s="15">
        <f t="shared" ref="H29:K29" si="30">G29*1.1</f>
        <v>319.44000000000005</v>
      </c>
      <c r="I29" s="15">
        <f t="shared" si="30"/>
        <v>351.38400000000007</v>
      </c>
      <c r="J29" s="15">
        <f t="shared" si="30"/>
        <v>386.52240000000012</v>
      </c>
      <c r="K29" s="15">
        <f t="shared" si="30"/>
        <v>425.17464000000018</v>
      </c>
      <c r="L29" s="12">
        <f t="shared" si="4"/>
        <v>0.10000000000000009</v>
      </c>
      <c r="M29" s="11">
        <f t="shared" si="5"/>
        <v>0.10000000000000009</v>
      </c>
      <c r="N29" s="11">
        <f t="shared" si="6"/>
        <v>0.10000000000000009</v>
      </c>
      <c r="O29" s="11">
        <f t="shared" si="7"/>
        <v>0.10000000000000009</v>
      </c>
      <c r="P29" s="11">
        <f t="shared" si="8"/>
        <v>0.10000000000000009</v>
      </c>
      <c r="Q29" s="11">
        <f t="shared" si="9"/>
        <v>0.10000000000000009</v>
      </c>
      <c r="R29" s="12">
        <f t="shared" si="10"/>
        <v>0.10000000000000009</v>
      </c>
      <c r="S29" s="113"/>
      <c r="T29" s="113"/>
      <c r="U29" s="113"/>
      <c r="V29" s="113"/>
      <c r="W29" s="113"/>
    </row>
    <row r="30" spans="1:23" s="16" customFormat="1" ht="15" customHeight="1">
      <c r="A30" s="14" t="s">
        <v>80</v>
      </c>
      <c r="B30" s="14" t="s">
        <v>37</v>
      </c>
      <c r="C30" s="14" t="s">
        <v>16</v>
      </c>
      <c r="D30" s="14" t="s">
        <v>228</v>
      </c>
      <c r="E30" s="8">
        <v>260</v>
      </c>
      <c r="F30" s="8">
        <f t="shared" si="2"/>
        <v>286</v>
      </c>
      <c r="G30" s="8">
        <f t="shared" si="2"/>
        <v>314.60000000000002</v>
      </c>
      <c r="H30" s="8">
        <f t="shared" ref="H30:K30" si="31">G30*1.1</f>
        <v>346.06000000000006</v>
      </c>
      <c r="I30" s="8">
        <f t="shared" si="31"/>
        <v>380.66600000000011</v>
      </c>
      <c r="J30" s="8">
        <f t="shared" si="31"/>
        <v>418.73260000000016</v>
      </c>
      <c r="K30" s="8">
        <f t="shared" si="31"/>
        <v>460.60586000000023</v>
      </c>
      <c r="L30" s="6">
        <f t="shared" si="4"/>
        <v>0.10000000000000009</v>
      </c>
      <c r="M30" s="7">
        <f t="shared" si="5"/>
        <v>0.10000000000000009</v>
      </c>
      <c r="N30" s="7">
        <f t="shared" si="6"/>
        <v>0.10000000000000009</v>
      </c>
      <c r="O30" s="7">
        <f t="shared" si="7"/>
        <v>0.10000000000000009</v>
      </c>
      <c r="P30" s="7">
        <f t="shared" si="8"/>
        <v>0.10000000000000009</v>
      </c>
      <c r="Q30" s="7">
        <f t="shared" si="9"/>
        <v>0.10000000000000009</v>
      </c>
      <c r="R30" s="6">
        <f t="shared" si="10"/>
        <v>0.10000000000000009</v>
      </c>
      <c r="S30"/>
      <c r="T30"/>
      <c r="U30"/>
      <c r="V30"/>
      <c r="W30"/>
    </row>
    <row r="31" spans="1:23" s="9" customFormat="1" ht="15" customHeight="1">
      <c r="A31" s="17" t="s">
        <v>80</v>
      </c>
      <c r="B31" s="17" t="s">
        <v>37</v>
      </c>
      <c r="C31" s="21" t="s">
        <v>226</v>
      </c>
      <c r="D31" s="17" t="s">
        <v>16</v>
      </c>
      <c r="E31" s="15">
        <v>280</v>
      </c>
      <c r="F31" s="15">
        <f t="shared" si="2"/>
        <v>308</v>
      </c>
      <c r="G31" s="15">
        <f t="shared" si="2"/>
        <v>338.8</v>
      </c>
      <c r="H31" s="15">
        <f t="shared" ref="H31:K31" si="32">G31*1.1</f>
        <v>372.68000000000006</v>
      </c>
      <c r="I31" s="15">
        <f t="shared" si="32"/>
        <v>409.94800000000009</v>
      </c>
      <c r="J31" s="15">
        <f t="shared" si="32"/>
        <v>450.94280000000015</v>
      </c>
      <c r="K31" s="15">
        <f t="shared" si="32"/>
        <v>496.03708000000023</v>
      </c>
      <c r="L31" s="12">
        <f t="shared" si="4"/>
        <v>0.10000000000000009</v>
      </c>
      <c r="M31" s="11">
        <f t="shared" si="5"/>
        <v>0.10000000000000009</v>
      </c>
      <c r="N31" s="11">
        <f t="shared" si="6"/>
        <v>0.10000000000000009</v>
      </c>
      <c r="O31" s="11">
        <f t="shared" si="7"/>
        <v>0.10000000000000009</v>
      </c>
      <c r="P31" s="11">
        <f t="shared" si="8"/>
        <v>0.10000000000000009</v>
      </c>
      <c r="Q31" s="11">
        <f t="shared" si="9"/>
        <v>0.10000000000000009</v>
      </c>
      <c r="R31" s="12">
        <f t="shared" si="10"/>
        <v>0.10000000000000009</v>
      </c>
      <c r="S31"/>
      <c r="T31"/>
      <c r="U31"/>
      <c r="V31"/>
      <c r="W31"/>
    </row>
    <row r="32" spans="1:23" s="9" customFormat="1" ht="15" customHeight="1" thickBot="1">
      <c r="A32" s="17" t="s">
        <v>80</v>
      </c>
      <c r="B32" s="17" t="s">
        <v>37</v>
      </c>
      <c r="C32" s="21" t="s">
        <v>227</v>
      </c>
      <c r="D32" s="17" t="s">
        <v>16</v>
      </c>
      <c r="E32" s="15">
        <v>300</v>
      </c>
      <c r="F32" s="15">
        <f t="shared" si="2"/>
        <v>330</v>
      </c>
      <c r="G32" s="15">
        <f t="shared" si="2"/>
        <v>363.00000000000006</v>
      </c>
      <c r="H32" s="15">
        <f t="shared" ref="H32:K32" si="33">G32*1.1</f>
        <v>399.30000000000007</v>
      </c>
      <c r="I32" s="15">
        <f t="shared" si="33"/>
        <v>439.23000000000013</v>
      </c>
      <c r="J32" s="15">
        <f t="shared" si="33"/>
        <v>483.15300000000019</v>
      </c>
      <c r="K32" s="15">
        <f t="shared" si="33"/>
        <v>531.46830000000023</v>
      </c>
      <c r="L32" s="12">
        <f t="shared" si="4"/>
        <v>0.10000000000000009</v>
      </c>
      <c r="M32" s="11">
        <f t="shared" si="5"/>
        <v>0.10000000000000009</v>
      </c>
      <c r="N32" s="11">
        <f t="shared" si="6"/>
        <v>0.10000000000000009</v>
      </c>
      <c r="O32" s="11">
        <f t="shared" si="7"/>
        <v>0.10000000000000009</v>
      </c>
      <c r="P32" s="11">
        <f t="shared" si="8"/>
        <v>0.10000000000000009</v>
      </c>
      <c r="Q32" s="11">
        <f t="shared" si="9"/>
        <v>0.10000000000000009</v>
      </c>
      <c r="R32" s="12">
        <f t="shared" si="10"/>
        <v>0.10000000000000009</v>
      </c>
      <c r="S32" s="113"/>
      <c r="T32" s="113"/>
      <c r="U32" s="113"/>
      <c r="V32" s="113"/>
      <c r="W32" s="113"/>
    </row>
    <row r="33" spans="1:23" s="9" customFormat="1" ht="15" customHeight="1" thickTop="1">
      <c r="A33" s="130" t="s">
        <v>81</v>
      </c>
      <c r="B33" s="130" t="s">
        <v>259</v>
      </c>
      <c r="C33" s="130" t="s">
        <v>16</v>
      </c>
      <c r="D33" s="130" t="s">
        <v>260</v>
      </c>
      <c r="E33" s="131">
        <v>200</v>
      </c>
      <c r="F33" s="131">
        <f t="shared" si="2"/>
        <v>220.00000000000003</v>
      </c>
      <c r="G33" s="131">
        <f t="shared" si="2"/>
        <v>242.00000000000006</v>
      </c>
      <c r="H33" s="131">
        <f t="shared" ref="H33:K33" si="34">G33*1.1</f>
        <v>266.2000000000001</v>
      </c>
      <c r="I33" s="131">
        <f t="shared" si="34"/>
        <v>292.82000000000016</v>
      </c>
      <c r="J33" s="131">
        <f t="shared" si="34"/>
        <v>322.1020000000002</v>
      </c>
      <c r="K33" s="131">
        <f t="shared" si="34"/>
        <v>354.31220000000025</v>
      </c>
      <c r="L33" s="132">
        <f t="shared" si="4"/>
        <v>0.10000000000000009</v>
      </c>
      <c r="M33" s="133">
        <f t="shared" si="5"/>
        <v>0.10000000000000009</v>
      </c>
      <c r="N33" s="133">
        <f t="shared" si="6"/>
        <v>0.10000000000000009</v>
      </c>
      <c r="O33" s="133">
        <f t="shared" si="7"/>
        <v>0.10000000000000009</v>
      </c>
      <c r="P33" s="133">
        <f t="shared" si="8"/>
        <v>0.10000000000000009</v>
      </c>
      <c r="Q33" s="133">
        <f t="shared" si="9"/>
        <v>0.10000000000000009</v>
      </c>
      <c r="R33" s="132">
        <f t="shared" si="10"/>
        <v>0.10000000000000009</v>
      </c>
      <c r="S33"/>
      <c r="T33"/>
      <c r="U33"/>
      <c r="V33"/>
      <c r="W33"/>
    </row>
    <row r="34" spans="1:23" s="16" customFormat="1" ht="15" customHeight="1">
      <c r="A34" s="17" t="s">
        <v>81</v>
      </c>
      <c r="B34" s="17" t="s">
        <v>259</v>
      </c>
      <c r="C34" s="21" t="s">
        <v>226</v>
      </c>
      <c r="D34" s="17" t="s">
        <v>16</v>
      </c>
      <c r="E34" s="15">
        <v>220</v>
      </c>
      <c r="F34" s="15">
        <f t="shared" si="2"/>
        <v>242.00000000000003</v>
      </c>
      <c r="G34" s="15">
        <f t="shared" si="2"/>
        <v>266.20000000000005</v>
      </c>
      <c r="H34" s="15">
        <f t="shared" ref="H34:K34" si="35">G34*1.1</f>
        <v>292.82000000000005</v>
      </c>
      <c r="I34" s="15">
        <f t="shared" si="35"/>
        <v>322.10200000000009</v>
      </c>
      <c r="J34" s="15">
        <f t="shared" si="35"/>
        <v>354.31220000000013</v>
      </c>
      <c r="K34" s="15">
        <f t="shared" si="35"/>
        <v>389.74342000000019</v>
      </c>
      <c r="L34" s="12">
        <f t="shared" si="4"/>
        <v>0.10000000000000009</v>
      </c>
      <c r="M34" s="11">
        <f t="shared" si="5"/>
        <v>0.10000000000000009</v>
      </c>
      <c r="N34" s="11">
        <f t="shared" si="6"/>
        <v>0.10000000000000009</v>
      </c>
      <c r="O34" s="11">
        <f t="shared" si="7"/>
        <v>0.10000000000000009</v>
      </c>
      <c r="P34" s="11">
        <f t="shared" si="8"/>
        <v>0.10000000000000009</v>
      </c>
      <c r="Q34" s="11">
        <f t="shared" si="9"/>
        <v>0.10000000000000009</v>
      </c>
      <c r="R34" s="12">
        <f t="shared" si="10"/>
        <v>0.10000000000000009</v>
      </c>
      <c r="S34"/>
      <c r="T34"/>
      <c r="U34"/>
      <c r="V34"/>
      <c r="W34"/>
    </row>
    <row r="35" spans="1:23" s="9" customFormat="1" ht="15" customHeight="1">
      <c r="A35" s="17" t="s">
        <v>81</v>
      </c>
      <c r="B35" s="17" t="s">
        <v>259</v>
      </c>
      <c r="C35" s="21" t="s">
        <v>227</v>
      </c>
      <c r="D35" s="17" t="s">
        <v>16</v>
      </c>
      <c r="E35" s="15">
        <v>240</v>
      </c>
      <c r="F35" s="15">
        <f t="shared" si="2"/>
        <v>264</v>
      </c>
      <c r="G35" s="15">
        <f t="shared" si="2"/>
        <v>290.40000000000003</v>
      </c>
      <c r="H35" s="15">
        <f t="shared" ref="H35:K35" si="36">G35*1.1</f>
        <v>319.44000000000005</v>
      </c>
      <c r="I35" s="15">
        <f t="shared" si="36"/>
        <v>351.38400000000007</v>
      </c>
      <c r="J35" s="15">
        <f t="shared" si="36"/>
        <v>386.52240000000012</v>
      </c>
      <c r="K35" s="15">
        <f t="shared" si="36"/>
        <v>425.17464000000018</v>
      </c>
      <c r="L35" s="12">
        <f t="shared" si="4"/>
        <v>0.10000000000000009</v>
      </c>
      <c r="M35" s="11">
        <f t="shared" si="5"/>
        <v>0.10000000000000009</v>
      </c>
      <c r="N35" s="11">
        <f t="shared" si="6"/>
        <v>0.10000000000000009</v>
      </c>
      <c r="O35" s="11">
        <f t="shared" si="7"/>
        <v>0.10000000000000009</v>
      </c>
      <c r="P35" s="11">
        <f t="shared" si="8"/>
        <v>0.10000000000000009</v>
      </c>
      <c r="Q35" s="11">
        <f t="shared" si="9"/>
        <v>0.10000000000000009</v>
      </c>
      <c r="R35" s="12">
        <f t="shared" si="10"/>
        <v>0.10000000000000009</v>
      </c>
    </row>
    <row r="36" spans="1:23" s="16" customFormat="1" ht="15" customHeight="1">
      <c r="A36" s="14" t="s">
        <v>81</v>
      </c>
      <c r="B36" s="14" t="s">
        <v>37</v>
      </c>
      <c r="C36" s="14" t="s">
        <v>16</v>
      </c>
      <c r="D36" s="14" t="s">
        <v>228</v>
      </c>
      <c r="E36" s="8">
        <v>260</v>
      </c>
      <c r="F36" s="8">
        <f t="shared" si="2"/>
        <v>286</v>
      </c>
      <c r="G36" s="8">
        <f t="shared" si="2"/>
        <v>314.60000000000002</v>
      </c>
      <c r="H36" s="8">
        <f t="shared" ref="H36:K36" si="37">G36*1.1</f>
        <v>346.06000000000006</v>
      </c>
      <c r="I36" s="8">
        <f t="shared" si="37"/>
        <v>380.66600000000011</v>
      </c>
      <c r="J36" s="8">
        <f t="shared" si="37"/>
        <v>418.73260000000016</v>
      </c>
      <c r="K36" s="8">
        <f t="shared" si="37"/>
        <v>460.60586000000023</v>
      </c>
      <c r="L36" s="6">
        <f t="shared" si="4"/>
        <v>0.10000000000000009</v>
      </c>
      <c r="M36" s="7">
        <f t="shared" si="5"/>
        <v>0.10000000000000009</v>
      </c>
      <c r="N36" s="7">
        <f t="shared" si="6"/>
        <v>0.10000000000000009</v>
      </c>
      <c r="O36" s="7">
        <f t="shared" si="7"/>
        <v>0.10000000000000009</v>
      </c>
      <c r="P36" s="7">
        <f t="shared" si="8"/>
        <v>0.10000000000000009</v>
      </c>
      <c r="Q36" s="7">
        <f t="shared" si="9"/>
        <v>0.10000000000000009</v>
      </c>
      <c r="R36" s="6">
        <f t="shared" si="10"/>
        <v>0.10000000000000009</v>
      </c>
    </row>
    <row r="37" spans="1:23" s="16" customFormat="1" ht="15" customHeight="1">
      <c r="A37" s="17" t="s">
        <v>81</v>
      </c>
      <c r="B37" s="17" t="s">
        <v>37</v>
      </c>
      <c r="C37" s="21" t="s">
        <v>226</v>
      </c>
      <c r="D37" s="17" t="s">
        <v>16</v>
      </c>
      <c r="E37" s="15">
        <v>280</v>
      </c>
      <c r="F37" s="15">
        <f t="shared" si="2"/>
        <v>308</v>
      </c>
      <c r="G37" s="15">
        <f t="shared" si="2"/>
        <v>338.8</v>
      </c>
      <c r="H37" s="15">
        <f t="shared" ref="H37:K37" si="38">G37*1.1</f>
        <v>372.68000000000006</v>
      </c>
      <c r="I37" s="15">
        <f t="shared" si="38"/>
        <v>409.94800000000009</v>
      </c>
      <c r="J37" s="15">
        <f t="shared" si="38"/>
        <v>450.94280000000015</v>
      </c>
      <c r="K37" s="15">
        <f t="shared" si="38"/>
        <v>496.03708000000023</v>
      </c>
      <c r="L37" s="12">
        <f t="shared" si="4"/>
        <v>0.10000000000000009</v>
      </c>
      <c r="M37" s="11">
        <f t="shared" si="5"/>
        <v>0.10000000000000009</v>
      </c>
      <c r="N37" s="11">
        <f t="shared" si="6"/>
        <v>0.10000000000000009</v>
      </c>
      <c r="O37" s="11">
        <f t="shared" si="7"/>
        <v>0.10000000000000009</v>
      </c>
      <c r="P37" s="11">
        <f t="shared" si="8"/>
        <v>0.10000000000000009</v>
      </c>
      <c r="Q37" s="11">
        <f t="shared" si="9"/>
        <v>0.10000000000000009</v>
      </c>
      <c r="R37" s="12">
        <f t="shared" si="10"/>
        <v>0.10000000000000009</v>
      </c>
    </row>
    <row r="38" spans="1:23" s="9" customFormat="1" ht="15" customHeight="1" thickBot="1">
      <c r="A38" s="17" t="s">
        <v>81</v>
      </c>
      <c r="B38" s="17" t="s">
        <v>37</v>
      </c>
      <c r="C38" s="21" t="s">
        <v>227</v>
      </c>
      <c r="D38" s="17" t="s">
        <v>16</v>
      </c>
      <c r="E38" s="15">
        <v>300</v>
      </c>
      <c r="F38" s="15">
        <f t="shared" si="2"/>
        <v>330</v>
      </c>
      <c r="G38" s="15">
        <f t="shared" si="2"/>
        <v>363.00000000000006</v>
      </c>
      <c r="H38" s="15">
        <f t="shared" ref="H38:K38" si="39">G38*1.1</f>
        <v>399.30000000000007</v>
      </c>
      <c r="I38" s="15">
        <f t="shared" si="39"/>
        <v>439.23000000000013</v>
      </c>
      <c r="J38" s="15">
        <f t="shared" si="39"/>
        <v>483.15300000000019</v>
      </c>
      <c r="K38" s="15">
        <f t="shared" si="39"/>
        <v>531.46830000000023</v>
      </c>
      <c r="L38" s="12">
        <f t="shared" si="4"/>
        <v>0.10000000000000009</v>
      </c>
      <c r="M38" s="11">
        <f t="shared" si="5"/>
        <v>0.10000000000000009</v>
      </c>
      <c r="N38" s="11">
        <f t="shared" si="6"/>
        <v>0.10000000000000009</v>
      </c>
      <c r="O38" s="11">
        <f t="shared" si="7"/>
        <v>0.10000000000000009</v>
      </c>
      <c r="P38" s="11">
        <f t="shared" si="8"/>
        <v>0.10000000000000009</v>
      </c>
      <c r="Q38" s="11">
        <f t="shared" si="9"/>
        <v>0.10000000000000009</v>
      </c>
      <c r="R38" s="12">
        <f t="shared" si="10"/>
        <v>0.10000000000000009</v>
      </c>
      <c r="S38" s="113"/>
      <c r="T38" s="113"/>
      <c r="U38" s="113"/>
      <c r="V38" s="113"/>
      <c r="W38" s="113"/>
    </row>
    <row r="39" spans="1:23" s="16" customFormat="1" ht="15" customHeight="1" thickTop="1">
      <c r="A39" s="130" t="s">
        <v>179</v>
      </c>
      <c r="B39" s="130" t="s">
        <v>259</v>
      </c>
      <c r="C39" s="130" t="s">
        <v>16</v>
      </c>
      <c r="D39" s="130" t="s">
        <v>260</v>
      </c>
      <c r="E39" s="131">
        <v>200</v>
      </c>
      <c r="F39" s="131">
        <f t="shared" si="2"/>
        <v>220.00000000000003</v>
      </c>
      <c r="G39" s="131">
        <f t="shared" si="2"/>
        <v>242.00000000000006</v>
      </c>
      <c r="H39" s="131">
        <f t="shared" ref="H39:K39" si="40">G39*1.1</f>
        <v>266.2000000000001</v>
      </c>
      <c r="I39" s="131">
        <f t="shared" si="40"/>
        <v>292.82000000000016</v>
      </c>
      <c r="J39" s="131">
        <f t="shared" si="40"/>
        <v>322.1020000000002</v>
      </c>
      <c r="K39" s="131">
        <f t="shared" si="40"/>
        <v>354.31220000000025</v>
      </c>
      <c r="L39" s="132">
        <f t="shared" si="4"/>
        <v>0.10000000000000009</v>
      </c>
      <c r="M39" s="133">
        <f t="shared" si="5"/>
        <v>0.10000000000000009</v>
      </c>
      <c r="N39" s="133">
        <f t="shared" si="6"/>
        <v>0.10000000000000009</v>
      </c>
      <c r="O39" s="133">
        <f t="shared" si="7"/>
        <v>0.10000000000000009</v>
      </c>
      <c r="P39" s="133">
        <f t="shared" si="8"/>
        <v>0.10000000000000009</v>
      </c>
      <c r="Q39" s="133">
        <f t="shared" si="9"/>
        <v>0.10000000000000009</v>
      </c>
      <c r="R39" s="132">
        <f t="shared" si="10"/>
        <v>0.10000000000000009</v>
      </c>
      <c r="S39"/>
      <c r="T39"/>
      <c r="U39"/>
      <c r="V39"/>
      <c r="W39"/>
    </row>
    <row r="40" spans="1:23" s="9" customFormat="1" ht="15" customHeight="1">
      <c r="A40" s="17" t="s">
        <v>179</v>
      </c>
      <c r="B40" s="17" t="s">
        <v>259</v>
      </c>
      <c r="C40" s="21" t="s">
        <v>226</v>
      </c>
      <c r="D40" s="17" t="s">
        <v>16</v>
      </c>
      <c r="E40" s="15">
        <v>220</v>
      </c>
      <c r="F40" s="15">
        <f t="shared" si="2"/>
        <v>242.00000000000003</v>
      </c>
      <c r="G40" s="15">
        <f t="shared" si="2"/>
        <v>266.20000000000005</v>
      </c>
      <c r="H40" s="15">
        <f t="shared" ref="H40:K40" si="41">G40*1.1</f>
        <v>292.82000000000005</v>
      </c>
      <c r="I40" s="15">
        <f t="shared" si="41"/>
        <v>322.10200000000009</v>
      </c>
      <c r="J40" s="15">
        <f t="shared" si="41"/>
        <v>354.31220000000013</v>
      </c>
      <c r="K40" s="15">
        <f t="shared" si="41"/>
        <v>389.74342000000019</v>
      </c>
      <c r="L40" s="12">
        <f t="shared" si="4"/>
        <v>0.10000000000000009</v>
      </c>
      <c r="M40" s="11">
        <f t="shared" si="5"/>
        <v>0.10000000000000009</v>
      </c>
      <c r="N40" s="11">
        <f t="shared" si="6"/>
        <v>0.10000000000000009</v>
      </c>
      <c r="O40" s="11">
        <f t="shared" si="7"/>
        <v>0.10000000000000009</v>
      </c>
      <c r="P40" s="11">
        <f t="shared" si="8"/>
        <v>0.10000000000000009</v>
      </c>
      <c r="Q40" s="11">
        <f t="shared" si="9"/>
        <v>0.10000000000000009</v>
      </c>
      <c r="R40" s="12">
        <f t="shared" si="10"/>
        <v>0.10000000000000009</v>
      </c>
      <c r="S40"/>
      <c r="T40"/>
      <c r="U40"/>
      <c r="V40"/>
      <c r="W40"/>
    </row>
    <row r="41" spans="1:23" s="9" customFormat="1" ht="15" customHeight="1">
      <c r="A41" s="17" t="s">
        <v>179</v>
      </c>
      <c r="B41" s="17" t="s">
        <v>259</v>
      </c>
      <c r="C41" s="21" t="s">
        <v>227</v>
      </c>
      <c r="D41" s="17" t="s">
        <v>16</v>
      </c>
      <c r="E41" s="15">
        <v>240</v>
      </c>
      <c r="F41" s="15">
        <f t="shared" si="2"/>
        <v>264</v>
      </c>
      <c r="G41" s="15">
        <f t="shared" si="2"/>
        <v>290.40000000000003</v>
      </c>
      <c r="H41" s="15">
        <f t="shared" ref="H41:K41" si="42">G41*1.1</f>
        <v>319.44000000000005</v>
      </c>
      <c r="I41" s="15">
        <f t="shared" si="42"/>
        <v>351.38400000000007</v>
      </c>
      <c r="J41" s="15">
        <f t="shared" si="42"/>
        <v>386.52240000000012</v>
      </c>
      <c r="K41" s="15">
        <f t="shared" si="42"/>
        <v>425.17464000000018</v>
      </c>
      <c r="L41" s="12">
        <f t="shared" si="4"/>
        <v>0.10000000000000009</v>
      </c>
      <c r="M41" s="11">
        <f t="shared" si="5"/>
        <v>0.10000000000000009</v>
      </c>
      <c r="N41" s="11">
        <f t="shared" si="6"/>
        <v>0.10000000000000009</v>
      </c>
      <c r="O41" s="11">
        <f t="shared" si="7"/>
        <v>0.10000000000000009</v>
      </c>
      <c r="P41" s="11">
        <f t="shared" si="8"/>
        <v>0.10000000000000009</v>
      </c>
      <c r="Q41" s="11">
        <f t="shared" si="9"/>
        <v>0.10000000000000009</v>
      </c>
      <c r="R41" s="12">
        <f t="shared" si="10"/>
        <v>0.10000000000000009</v>
      </c>
      <c r="S41" s="113"/>
      <c r="T41" s="113"/>
      <c r="U41" s="113"/>
      <c r="V41" s="113"/>
      <c r="W41" s="113"/>
    </row>
    <row r="42" spans="1:23" s="9" customFormat="1" ht="15" customHeight="1">
      <c r="A42" s="14" t="s">
        <v>179</v>
      </c>
      <c r="B42" s="14" t="s">
        <v>37</v>
      </c>
      <c r="C42" s="14" t="s">
        <v>16</v>
      </c>
      <c r="D42" s="14" t="s">
        <v>228</v>
      </c>
      <c r="E42" s="8">
        <v>260</v>
      </c>
      <c r="F42" s="8">
        <f t="shared" si="2"/>
        <v>286</v>
      </c>
      <c r="G42" s="8">
        <f t="shared" si="2"/>
        <v>314.60000000000002</v>
      </c>
      <c r="H42" s="8">
        <f t="shared" ref="H42:K42" si="43">G42*1.1</f>
        <v>346.06000000000006</v>
      </c>
      <c r="I42" s="8">
        <f t="shared" si="43"/>
        <v>380.66600000000011</v>
      </c>
      <c r="J42" s="8">
        <f t="shared" si="43"/>
        <v>418.73260000000016</v>
      </c>
      <c r="K42" s="8">
        <f t="shared" si="43"/>
        <v>460.60586000000023</v>
      </c>
      <c r="L42" s="6">
        <f t="shared" si="4"/>
        <v>0.10000000000000009</v>
      </c>
      <c r="M42" s="7">
        <f t="shared" si="5"/>
        <v>0.10000000000000009</v>
      </c>
      <c r="N42" s="7">
        <f t="shared" si="6"/>
        <v>0.10000000000000009</v>
      </c>
      <c r="O42" s="7">
        <f t="shared" si="7"/>
        <v>0.10000000000000009</v>
      </c>
      <c r="P42" s="7">
        <f t="shared" si="8"/>
        <v>0.10000000000000009</v>
      </c>
      <c r="Q42" s="7">
        <f t="shared" si="9"/>
        <v>0.10000000000000009</v>
      </c>
      <c r="R42" s="6">
        <f t="shared" si="10"/>
        <v>0.10000000000000009</v>
      </c>
      <c r="S42"/>
      <c r="T42"/>
      <c r="U42"/>
      <c r="V42"/>
      <c r="W42"/>
    </row>
    <row r="43" spans="1:23" s="16" customFormat="1" ht="15" customHeight="1">
      <c r="A43" s="17" t="s">
        <v>179</v>
      </c>
      <c r="B43" s="17" t="s">
        <v>37</v>
      </c>
      <c r="C43" s="21" t="s">
        <v>226</v>
      </c>
      <c r="D43" s="17" t="s">
        <v>16</v>
      </c>
      <c r="E43" s="15">
        <v>280</v>
      </c>
      <c r="F43" s="15">
        <f t="shared" si="2"/>
        <v>308</v>
      </c>
      <c r="G43" s="15">
        <f t="shared" si="2"/>
        <v>338.8</v>
      </c>
      <c r="H43" s="15">
        <f t="shared" ref="H43:K43" si="44">G43*1.1</f>
        <v>372.68000000000006</v>
      </c>
      <c r="I43" s="15">
        <f t="shared" si="44"/>
        <v>409.94800000000009</v>
      </c>
      <c r="J43" s="15">
        <f t="shared" si="44"/>
        <v>450.94280000000015</v>
      </c>
      <c r="K43" s="15">
        <f t="shared" si="44"/>
        <v>496.03708000000023</v>
      </c>
      <c r="L43" s="12">
        <f t="shared" si="4"/>
        <v>0.10000000000000009</v>
      </c>
      <c r="M43" s="11">
        <f t="shared" si="5"/>
        <v>0.10000000000000009</v>
      </c>
      <c r="N43" s="11">
        <f t="shared" si="6"/>
        <v>0.10000000000000009</v>
      </c>
      <c r="O43" s="11">
        <f t="shared" si="7"/>
        <v>0.10000000000000009</v>
      </c>
      <c r="P43" s="11">
        <f t="shared" si="8"/>
        <v>0.10000000000000009</v>
      </c>
      <c r="Q43" s="11">
        <f t="shared" si="9"/>
        <v>0.10000000000000009</v>
      </c>
      <c r="R43" s="12">
        <f t="shared" si="10"/>
        <v>0.10000000000000009</v>
      </c>
      <c r="S43"/>
      <c r="T43"/>
      <c r="U43"/>
      <c r="V43"/>
      <c r="W43"/>
    </row>
    <row r="44" spans="1:23" s="9" customFormat="1" ht="15" customHeight="1" thickBot="1">
      <c r="A44" s="17" t="s">
        <v>179</v>
      </c>
      <c r="B44" s="17" t="s">
        <v>37</v>
      </c>
      <c r="C44" s="21" t="s">
        <v>227</v>
      </c>
      <c r="D44" s="17" t="s">
        <v>16</v>
      </c>
      <c r="E44" s="15">
        <v>300</v>
      </c>
      <c r="F44" s="15">
        <f t="shared" si="2"/>
        <v>330</v>
      </c>
      <c r="G44" s="15">
        <f t="shared" si="2"/>
        <v>363.00000000000006</v>
      </c>
      <c r="H44" s="15">
        <f t="shared" ref="H44:K44" si="45">G44*1.1</f>
        <v>399.30000000000007</v>
      </c>
      <c r="I44" s="15">
        <f t="shared" si="45"/>
        <v>439.23000000000013</v>
      </c>
      <c r="J44" s="15">
        <f t="shared" si="45"/>
        <v>483.15300000000019</v>
      </c>
      <c r="K44" s="15">
        <f t="shared" si="45"/>
        <v>531.46830000000023</v>
      </c>
      <c r="L44" s="12">
        <f t="shared" si="4"/>
        <v>0.10000000000000009</v>
      </c>
      <c r="M44" s="11">
        <f t="shared" si="5"/>
        <v>0.10000000000000009</v>
      </c>
      <c r="N44" s="11">
        <f t="shared" si="6"/>
        <v>0.10000000000000009</v>
      </c>
      <c r="O44" s="11">
        <f t="shared" si="7"/>
        <v>0.10000000000000009</v>
      </c>
      <c r="P44" s="11">
        <f t="shared" si="8"/>
        <v>0.10000000000000009</v>
      </c>
      <c r="Q44" s="11">
        <f t="shared" si="9"/>
        <v>0.10000000000000009</v>
      </c>
      <c r="R44" s="12">
        <f t="shared" si="10"/>
        <v>0.10000000000000009</v>
      </c>
      <c r="S44" s="113"/>
      <c r="T44" s="113"/>
      <c r="U44" s="113"/>
      <c r="V44" s="113"/>
      <c r="W44" s="113"/>
    </row>
    <row r="45" spans="1:23" s="16" customFormat="1" ht="15" customHeight="1" thickTop="1">
      <c r="A45" s="130" t="s">
        <v>181</v>
      </c>
      <c r="B45" s="130" t="s">
        <v>259</v>
      </c>
      <c r="C45" s="130" t="s">
        <v>16</v>
      </c>
      <c r="D45" s="130" t="s">
        <v>260</v>
      </c>
      <c r="E45" s="131">
        <v>200</v>
      </c>
      <c r="F45" s="131">
        <f t="shared" si="2"/>
        <v>220.00000000000003</v>
      </c>
      <c r="G45" s="131">
        <f t="shared" si="2"/>
        <v>242.00000000000006</v>
      </c>
      <c r="H45" s="131">
        <f t="shared" ref="H45:K45" si="46">G45*1.1</f>
        <v>266.2000000000001</v>
      </c>
      <c r="I45" s="131">
        <f t="shared" si="46"/>
        <v>292.82000000000016</v>
      </c>
      <c r="J45" s="131">
        <f t="shared" si="46"/>
        <v>322.1020000000002</v>
      </c>
      <c r="K45" s="131">
        <f t="shared" si="46"/>
        <v>354.31220000000025</v>
      </c>
      <c r="L45" s="132">
        <f t="shared" si="4"/>
        <v>0.10000000000000009</v>
      </c>
      <c r="M45" s="133">
        <f t="shared" si="5"/>
        <v>0.10000000000000009</v>
      </c>
      <c r="N45" s="133">
        <f t="shared" si="6"/>
        <v>0.10000000000000009</v>
      </c>
      <c r="O45" s="133">
        <f t="shared" si="7"/>
        <v>0.10000000000000009</v>
      </c>
      <c r="P45" s="133">
        <f t="shared" si="8"/>
        <v>0.10000000000000009</v>
      </c>
      <c r="Q45" s="133">
        <f t="shared" si="9"/>
        <v>0.10000000000000009</v>
      </c>
      <c r="R45" s="132">
        <f t="shared" si="10"/>
        <v>0.10000000000000009</v>
      </c>
      <c r="S45"/>
      <c r="T45"/>
      <c r="U45"/>
      <c r="V45"/>
      <c r="W45"/>
    </row>
    <row r="46" spans="1:23" s="16" customFormat="1" ht="15" customHeight="1">
      <c r="A46" s="17" t="s">
        <v>181</v>
      </c>
      <c r="B46" s="17" t="s">
        <v>259</v>
      </c>
      <c r="C46" s="21" t="s">
        <v>226</v>
      </c>
      <c r="D46" s="17" t="s">
        <v>16</v>
      </c>
      <c r="E46" s="15">
        <v>220</v>
      </c>
      <c r="F46" s="15">
        <f t="shared" si="2"/>
        <v>242.00000000000003</v>
      </c>
      <c r="G46" s="15">
        <f t="shared" si="2"/>
        <v>266.20000000000005</v>
      </c>
      <c r="H46" s="15">
        <f t="shared" ref="H46:K46" si="47">G46*1.1</f>
        <v>292.82000000000005</v>
      </c>
      <c r="I46" s="15">
        <f t="shared" si="47"/>
        <v>322.10200000000009</v>
      </c>
      <c r="J46" s="15">
        <f t="shared" si="47"/>
        <v>354.31220000000013</v>
      </c>
      <c r="K46" s="15">
        <f t="shared" si="47"/>
        <v>389.74342000000019</v>
      </c>
      <c r="L46" s="12">
        <f t="shared" si="4"/>
        <v>0.10000000000000009</v>
      </c>
      <c r="M46" s="11">
        <f t="shared" si="5"/>
        <v>0.10000000000000009</v>
      </c>
      <c r="N46" s="11">
        <f t="shared" si="6"/>
        <v>0.10000000000000009</v>
      </c>
      <c r="O46" s="11">
        <f t="shared" si="7"/>
        <v>0.10000000000000009</v>
      </c>
      <c r="P46" s="11">
        <f t="shared" si="8"/>
        <v>0.10000000000000009</v>
      </c>
      <c r="Q46" s="11">
        <f t="shared" si="9"/>
        <v>0.10000000000000009</v>
      </c>
      <c r="R46" s="12">
        <f t="shared" si="10"/>
        <v>0.10000000000000009</v>
      </c>
      <c r="S46"/>
      <c r="T46"/>
      <c r="U46"/>
      <c r="V46"/>
      <c r="W46"/>
    </row>
    <row r="47" spans="1:23" s="9" customFormat="1" ht="15" customHeight="1">
      <c r="A47" s="17" t="s">
        <v>181</v>
      </c>
      <c r="B47" s="17" t="s">
        <v>259</v>
      </c>
      <c r="C47" s="21" t="s">
        <v>227</v>
      </c>
      <c r="D47" s="17" t="s">
        <v>16</v>
      </c>
      <c r="E47" s="15">
        <v>240</v>
      </c>
      <c r="F47" s="15">
        <f t="shared" si="2"/>
        <v>264</v>
      </c>
      <c r="G47" s="15">
        <f t="shared" si="2"/>
        <v>290.40000000000003</v>
      </c>
      <c r="H47" s="15">
        <f t="shared" ref="H47:K47" si="48">G47*1.1</f>
        <v>319.44000000000005</v>
      </c>
      <c r="I47" s="15">
        <f t="shared" si="48"/>
        <v>351.38400000000007</v>
      </c>
      <c r="J47" s="15">
        <f t="shared" si="48"/>
        <v>386.52240000000012</v>
      </c>
      <c r="K47" s="15">
        <f t="shared" si="48"/>
        <v>425.17464000000018</v>
      </c>
      <c r="L47" s="12">
        <f t="shared" si="4"/>
        <v>0.10000000000000009</v>
      </c>
      <c r="M47" s="11">
        <f t="shared" si="5"/>
        <v>0.10000000000000009</v>
      </c>
      <c r="N47" s="11">
        <f t="shared" si="6"/>
        <v>0.10000000000000009</v>
      </c>
      <c r="O47" s="11">
        <f t="shared" si="7"/>
        <v>0.10000000000000009</v>
      </c>
      <c r="P47" s="11">
        <f t="shared" si="8"/>
        <v>0.10000000000000009</v>
      </c>
      <c r="Q47" s="11">
        <f t="shared" si="9"/>
        <v>0.10000000000000009</v>
      </c>
      <c r="R47" s="12">
        <f t="shared" si="10"/>
        <v>0.10000000000000009</v>
      </c>
      <c r="S47" s="113"/>
      <c r="T47" s="113"/>
      <c r="U47" s="113"/>
      <c r="V47" s="113"/>
      <c r="W47" s="113"/>
    </row>
    <row r="48" spans="1:23" s="16" customFormat="1" ht="15" customHeight="1">
      <c r="A48" s="14" t="s">
        <v>181</v>
      </c>
      <c r="B48" s="14" t="s">
        <v>37</v>
      </c>
      <c r="C48" s="14" t="s">
        <v>16</v>
      </c>
      <c r="D48" s="14" t="s">
        <v>228</v>
      </c>
      <c r="E48" s="8">
        <v>260</v>
      </c>
      <c r="F48" s="8">
        <f t="shared" si="2"/>
        <v>286</v>
      </c>
      <c r="G48" s="8">
        <f t="shared" si="2"/>
        <v>314.60000000000002</v>
      </c>
      <c r="H48" s="8">
        <f t="shared" ref="H48:K48" si="49">G48*1.1</f>
        <v>346.06000000000006</v>
      </c>
      <c r="I48" s="8">
        <f t="shared" si="49"/>
        <v>380.66600000000011</v>
      </c>
      <c r="J48" s="8">
        <f t="shared" si="49"/>
        <v>418.73260000000016</v>
      </c>
      <c r="K48" s="8">
        <f t="shared" si="49"/>
        <v>460.60586000000023</v>
      </c>
      <c r="L48" s="6">
        <f t="shared" si="4"/>
        <v>0.10000000000000009</v>
      </c>
      <c r="M48" s="7">
        <f t="shared" si="5"/>
        <v>0.10000000000000009</v>
      </c>
      <c r="N48" s="7">
        <f t="shared" si="6"/>
        <v>0.10000000000000009</v>
      </c>
      <c r="O48" s="7">
        <f t="shared" si="7"/>
        <v>0.10000000000000009</v>
      </c>
      <c r="P48" s="7">
        <f t="shared" si="8"/>
        <v>0.10000000000000009</v>
      </c>
      <c r="Q48" s="7">
        <f t="shared" si="9"/>
        <v>0.10000000000000009</v>
      </c>
      <c r="R48" s="6">
        <f t="shared" si="10"/>
        <v>0.10000000000000009</v>
      </c>
      <c r="S48"/>
      <c r="T48"/>
      <c r="U48"/>
      <c r="V48"/>
      <c r="W48"/>
    </row>
    <row r="49" spans="1:23" s="9" customFormat="1" ht="15" customHeight="1">
      <c r="A49" s="17" t="s">
        <v>181</v>
      </c>
      <c r="B49" s="17" t="s">
        <v>37</v>
      </c>
      <c r="C49" s="21" t="s">
        <v>226</v>
      </c>
      <c r="D49" s="17" t="s">
        <v>16</v>
      </c>
      <c r="E49" s="15">
        <v>280</v>
      </c>
      <c r="F49" s="15">
        <f t="shared" si="2"/>
        <v>308</v>
      </c>
      <c r="G49" s="15">
        <f t="shared" si="2"/>
        <v>338.8</v>
      </c>
      <c r="H49" s="15">
        <f t="shared" ref="H49:K49" si="50">G49*1.1</f>
        <v>372.68000000000006</v>
      </c>
      <c r="I49" s="15">
        <f t="shared" si="50"/>
        <v>409.94800000000009</v>
      </c>
      <c r="J49" s="15">
        <f t="shared" si="50"/>
        <v>450.94280000000015</v>
      </c>
      <c r="K49" s="15">
        <f t="shared" si="50"/>
        <v>496.03708000000023</v>
      </c>
      <c r="L49" s="12">
        <f t="shared" si="4"/>
        <v>0.10000000000000009</v>
      </c>
      <c r="M49" s="11">
        <f t="shared" si="5"/>
        <v>0.10000000000000009</v>
      </c>
      <c r="N49" s="11">
        <f t="shared" si="6"/>
        <v>0.10000000000000009</v>
      </c>
      <c r="O49" s="11">
        <f t="shared" si="7"/>
        <v>0.10000000000000009</v>
      </c>
      <c r="P49" s="11">
        <f t="shared" si="8"/>
        <v>0.10000000000000009</v>
      </c>
      <c r="Q49" s="11">
        <f t="shared" si="9"/>
        <v>0.10000000000000009</v>
      </c>
      <c r="R49" s="12">
        <f t="shared" si="10"/>
        <v>0.10000000000000009</v>
      </c>
      <c r="S49"/>
      <c r="T49"/>
      <c r="U49"/>
      <c r="V49"/>
      <c r="W49"/>
    </row>
    <row r="50" spans="1:23" s="9" customFormat="1" ht="15" customHeight="1" thickBot="1">
      <c r="A50" s="17" t="s">
        <v>181</v>
      </c>
      <c r="B50" s="17" t="s">
        <v>37</v>
      </c>
      <c r="C50" s="21" t="s">
        <v>227</v>
      </c>
      <c r="D50" s="17" t="s">
        <v>16</v>
      </c>
      <c r="E50" s="15">
        <v>300</v>
      </c>
      <c r="F50" s="15">
        <f t="shared" si="2"/>
        <v>330</v>
      </c>
      <c r="G50" s="15">
        <f t="shared" si="2"/>
        <v>363.00000000000006</v>
      </c>
      <c r="H50" s="15">
        <f t="shared" ref="H50:K50" si="51">G50*1.1</f>
        <v>399.30000000000007</v>
      </c>
      <c r="I50" s="15">
        <f t="shared" si="51"/>
        <v>439.23000000000013</v>
      </c>
      <c r="J50" s="15">
        <f t="shared" si="51"/>
        <v>483.15300000000019</v>
      </c>
      <c r="K50" s="15">
        <f t="shared" si="51"/>
        <v>531.46830000000023</v>
      </c>
      <c r="L50" s="12">
        <f t="shared" si="4"/>
        <v>0.10000000000000009</v>
      </c>
      <c r="M50" s="11">
        <f t="shared" si="5"/>
        <v>0.10000000000000009</v>
      </c>
      <c r="N50" s="11">
        <f t="shared" si="6"/>
        <v>0.10000000000000009</v>
      </c>
      <c r="O50" s="11">
        <f t="shared" si="7"/>
        <v>0.10000000000000009</v>
      </c>
      <c r="P50" s="11">
        <f t="shared" si="8"/>
        <v>0.10000000000000009</v>
      </c>
      <c r="Q50" s="11">
        <f t="shared" si="9"/>
        <v>0.10000000000000009</v>
      </c>
      <c r="R50" s="12">
        <f t="shared" si="10"/>
        <v>0.10000000000000009</v>
      </c>
      <c r="S50" s="113"/>
      <c r="T50" s="113"/>
      <c r="U50" s="113"/>
      <c r="V50" s="113"/>
      <c r="W50" s="113"/>
    </row>
    <row r="51" spans="1:23" s="9" customFormat="1" ht="15" customHeight="1" thickTop="1">
      <c r="A51" s="130" t="s">
        <v>183</v>
      </c>
      <c r="B51" s="130" t="s">
        <v>259</v>
      </c>
      <c r="C51" s="130" t="s">
        <v>16</v>
      </c>
      <c r="D51" s="130" t="s">
        <v>260</v>
      </c>
      <c r="E51" s="131">
        <v>200</v>
      </c>
      <c r="F51" s="131">
        <f t="shared" si="2"/>
        <v>220.00000000000003</v>
      </c>
      <c r="G51" s="131">
        <f t="shared" si="2"/>
        <v>242.00000000000006</v>
      </c>
      <c r="H51" s="131">
        <f t="shared" ref="H51:K51" si="52">G51*1.1</f>
        <v>266.2000000000001</v>
      </c>
      <c r="I51" s="131">
        <f t="shared" si="52"/>
        <v>292.82000000000016</v>
      </c>
      <c r="J51" s="131">
        <f t="shared" si="52"/>
        <v>322.1020000000002</v>
      </c>
      <c r="K51" s="131">
        <f t="shared" si="52"/>
        <v>354.31220000000025</v>
      </c>
      <c r="L51" s="132">
        <f t="shared" si="4"/>
        <v>0.10000000000000009</v>
      </c>
      <c r="M51" s="133">
        <f t="shared" si="5"/>
        <v>0.10000000000000009</v>
      </c>
      <c r="N51" s="133">
        <f t="shared" si="6"/>
        <v>0.10000000000000009</v>
      </c>
      <c r="O51" s="133">
        <f t="shared" si="7"/>
        <v>0.10000000000000009</v>
      </c>
      <c r="P51" s="133">
        <f t="shared" si="8"/>
        <v>0.10000000000000009</v>
      </c>
      <c r="Q51" s="133">
        <f t="shared" si="9"/>
        <v>0.10000000000000009</v>
      </c>
      <c r="R51" s="132">
        <f t="shared" si="10"/>
        <v>0.10000000000000009</v>
      </c>
      <c r="S51"/>
      <c r="T51"/>
      <c r="U51"/>
      <c r="V51"/>
      <c r="W51"/>
    </row>
    <row r="52" spans="1:23" s="16" customFormat="1" ht="15" customHeight="1">
      <c r="A52" s="17" t="s">
        <v>183</v>
      </c>
      <c r="B52" s="17" t="s">
        <v>259</v>
      </c>
      <c r="C52" s="21" t="s">
        <v>226</v>
      </c>
      <c r="D52" s="17" t="s">
        <v>16</v>
      </c>
      <c r="E52" s="15">
        <v>220</v>
      </c>
      <c r="F52" s="15">
        <f t="shared" si="2"/>
        <v>242.00000000000003</v>
      </c>
      <c r="G52" s="15">
        <f t="shared" si="2"/>
        <v>266.20000000000005</v>
      </c>
      <c r="H52" s="15">
        <f t="shared" ref="H52:K52" si="53">G52*1.1</f>
        <v>292.82000000000005</v>
      </c>
      <c r="I52" s="15">
        <f t="shared" si="53"/>
        <v>322.10200000000009</v>
      </c>
      <c r="J52" s="15">
        <f t="shared" si="53"/>
        <v>354.31220000000013</v>
      </c>
      <c r="K52" s="15">
        <f t="shared" si="53"/>
        <v>389.74342000000019</v>
      </c>
      <c r="L52" s="12">
        <f t="shared" si="4"/>
        <v>0.10000000000000009</v>
      </c>
      <c r="M52" s="11">
        <f t="shared" si="5"/>
        <v>0.10000000000000009</v>
      </c>
      <c r="N52" s="11">
        <f t="shared" si="6"/>
        <v>0.10000000000000009</v>
      </c>
      <c r="O52" s="11">
        <f t="shared" si="7"/>
        <v>0.10000000000000009</v>
      </c>
      <c r="P52" s="11">
        <f t="shared" si="8"/>
        <v>0.10000000000000009</v>
      </c>
      <c r="Q52" s="11">
        <f t="shared" si="9"/>
        <v>0.10000000000000009</v>
      </c>
      <c r="R52" s="12">
        <f t="shared" si="10"/>
        <v>0.10000000000000009</v>
      </c>
      <c r="S52"/>
      <c r="T52"/>
      <c r="U52"/>
      <c r="V52"/>
      <c r="W52"/>
    </row>
    <row r="53" spans="1:23" s="9" customFormat="1" ht="15" customHeight="1">
      <c r="A53" s="17" t="s">
        <v>183</v>
      </c>
      <c r="B53" s="17" t="s">
        <v>259</v>
      </c>
      <c r="C53" s="21" t="s">
        <v>227</v>
      </c>
      <c r="D53" s="17" t="s">
        <v>16</v>
      </c>
      <c r="E53" s="15">
        <v>240</v>
      </c>
      <c r="F53" s="15">
        <f t="shared" si="2"/>
        <v>264</v>
      </c>
      <c r="G53" s="15">
        <f t="shared" si="2"/>
        <v>290.40000000000003</v>
      </c>
      <c r="H53" s="15">
        <f t="shared" ref="H53:K53" si="54">G53*1.1</f>
        <v>319.44000000000005</v>
      </c>
      <c r="I53" s="15">
        <f t="shared" si="54"/>
        <v>351.38400000000007</v>
      </c>
      <c r="J53" s="15">
        <f t="shared" si="54"/>
        <v>386.52240000000012</v>
      </c>
      <c r="K53" s="15">
        <f t="shared" si="54"/>
        <v>425.17464000000018</v>
      </c>
      <c r="L53" s="12">
        <f t="shared" si="4"/>
        <v>0.10000000000000009</v>
      </c>
      <c r="M53" s="11">
        <f t="shared" si="5"/>
        <v>0.10000000000000009</v>
      </c>
      <c r="N53" s="11">
        <f t="shared" si="6"/>
        <v>0.10000000000000009</v>
      </c>
      <c r="O53" s="11">
        <f t="shared" si="7"/>
        <v>0.10000000000000009</v>
      </c>
      <c r="P53" s="11">
        <f t="shared" si="8"/>
        <v>0.10000000000000009</v>
      </c>
      <c r="Q53" s="11">
        <f t="shared" si="9"/>
        <v>0.10000000000000009</v>
      </c>
      <c r="R53" s="12">
        <f t="shared" si="10"/>
        <v>0.10000000000000009</v>
      </c>
    </row>
    <row r="54" spans="1:23" s="9" customFormat="1" ht="15" customHeight="1">
      <c r="A54" s="14" t="s">
        <v>183</v>
      </c>
      <c r="B54" s="14" t="s">
        <v>37</v>
      </c>
      <c r="C54" s="14" t="s">
        <v>16</v>
      </c>
      <c r="D54" s="14" t="s">
        <v>228</v>
      </c>
      <c r="E54" s="8">
        <v>260</v>
      </c>
      <c r="F54" s="8">
        <f t="shared" si="2"/>
        <v>286</v>
      </c>
      <c r="G54" s="8">
        <f t="shared" si="2"/>
        <v>314.60000000000002</v>
      </c>
      <c r="H54" s="8">
        <f t="shared" ref="H54:K54" si="55">G54*1.1</f>
        <v>346.06000000000006</v>
      </c>
      <c r="I54" s="8">
        <f t="shared" si="55"/>
        <v>380.66600000000011</v>
      </c>
      <c r="J54" s="8">
        <f t="shared" si="55"/>
        <v>418.73260000000016</v>
      </c>
      <c r="K54" s="8">
        <f t="shared" si="55"/>
        <v>460.60586000000023</v>
      </c>
      <c r="L54" s="6">
        <f t="shared" si="4"/>
        <v>0.10000000000000009</v>
      </c>
      <c r="M54" s="7">
        <f t="shared" si="5"/>
        <v>0.10000000000000009</v>
      </c>
      <c r="N54" s="7">
        <f t="shared" si="6"/>
        <v>0.10000000000000009</v>
      </c>
      <c r="O54" s="7">
        <f t="shared" si="7"/>
        <v>0.10000000000000009</v>
      </c>
      <c r="P54" s="7">
        <f t="shared" si="8"/>
        <v>0.10000000000000009</v>
      </c>
      <c r="Q54" s="7">
        <f t="shared" si="9"/>
        <v>0.10000000000000009</v>
      </c>
      <c r="R54" s="6">
        <f t="shared" si="10"/>
        <v>0.10000000000000009</v>
      </c>
    </row>
    <row r="55" spans="1:23" s="16" customFormat="1" ht="15" customHeight="1">
      <c r="A55" s="17" t="s">
        <v>183</v>
      </c>
      <c r="B55" s="17" t="s">
        <v>37</v>
      </c>
      <c r="C55" s="21" t="s">
        <v>226</v>
      </c>
      <c r="D55" s="17" t="s">
        <v>16</v>
      </c>
      <c r="E55" s="15">
        <v>280</v>
      </c>
      <c r="F55" s="15">
        <f t="shared" si="2"/>
        <v>308</v>
      </c>
      <c r="G55" s="15">
        <f t="shared" si="2"/>
        <v>338.8</v>
      </c>
      <c r="H55" s="15">
        <f t="shared" ref="H55:K55" si="56">G55*1.1</f>
        <v>372.68000000000006</v>
      </c>
      <c r="I55" s="15">
        <f t="shared" si="56"/>
        <v>409.94800000000009</v>
      </c>
      <c r="J55" s="15">
        <f t="shared" si="56"/>
        <v>450.94280000000015</v>
      </c>
      <c r="K55" s="15">
        <f t="shared" si="56"/>
        <v>496.03708000000023</v>
      </c>
      <c r="L55" s="12">
        <f t="shared" si="4"/>
        <v>0.10000000000000009</v>
      </c>
      <c r="M55" s="11">
        <f t="shared" si="5"/>
        <v>0.10000000000000009</v>
      </c>
      <c r="N55" s="11">
        <f t="shared" si="6"/>
        <v>0.10000000000000009</v>
      </c>
      <c r="O55" s="11">
        <f t="shared" si="7"/>
        <v>0.10000000000000009</v>
      </c>
      <c r="P55" s="11">
        <f t="shared" si="8"/>
        <v>0.10000000000000009</v>
      </c>
      <c r="Q55" s="11">
        <f t="shared" si="9"/>
        <v>0.10000000000000009</v>
      </c>
      <c r="R55" s="12">
        <f t="shared" si="10"/>
        <v>0.10000000000000009</v>
      </c>
      <c r="S55"/>
      <c r="T55"/>
      <c r="U55"/>
      <c r="V55"/>
      <c r="W55"/>
    </row>
    <row r="56" spans="1:23" s="9" customFormat="1" ht="15" customHeight="1">
      <c r="A56" s="17" t="s">
        <v>183</v>
      </c>
      <c r="B56" s="17" t="s">
        <v>37</v>
      </c>
      <c r="C56" s="21" t="s">
        <v>227</v>
      </c>
      <c r="D56" s="17" t="s">
        <v>16</v>
      </c>
      <c r="E56" s="15">
        <v>300</v>
      </c>
      <c r="F56" s="15">
        <f t="shared" si="2"/>
        <v>330</v>
      </c>
      <c r="G56" s="15">
        <f t="shared" si="2"/>
        <v>363.00000000000006</v>
      </c>
      <c r="H56" s="15">
        <f t="shared" ref="H56:K56" si="57">G56*1.1</f>
        <v>399.30000000000007</v>
      </c>
      <c r="I56" s="15">
        <f t="shared" si="57"/>
        <v>439.23000000000013</v>
      </c>
      <c r="J56" s="15">
        <f t="shared" si="57"/>
        <v>483.15300000000019</v>
      </c>
      <c r="K56" s="15">
        <f t="shared" si="57"/>
        <v>531.46830000000023</v>
      </c>
      <c r="L56" s="12">
        <f t="shared" si="4"/>
        <v>0.10000000000000009</v>
      </c>
      <c r="M56" s="11">
        <f t="shared" si="5"/>
        <v>0.10000000000000009</v>
      </c>
      <c r="N56" s="11">
        <f t="shared" si="6"/>
        <v>0.10000000000000009</v>
      </c>
      <c r="O56" s="11">
        <f t="shared" si="7"/>
        <v>0.10000000000000009</v>
      </c>
      <c r="P56" s="11">
        <f t="shared" si="8"/>
        <v>0.10000000000000009</v>
      </c>
      <c r="Q56" s="11">
        <f t="shared" si="9"/>
        <v>0.10000000000000009</v>
      </c>
      <c r="R56" s="12">
        <f t="shared" si="10"/>
        <v>0.10000000000000009</v>
      </c>
      <c r="S56" s="113"/>
      <c r="T56" s="113"/>
      <c r="U56" s="113"/>
      <c r="V56" s="113"/>
      <c r="W56" s="113"/>
    </row>
    <row r="57" spans="1:23" s="16" customFormat="1" ht="15" customHeight="1">
      <c r="A57" s="47"/>
      <c r="B57" s="48"/>
      <c r="C57" s="48"/>
      <c r="D57" s="48"/>
      <c r="E57" s="49"/>
      <c r="F57" s="49"/>
      <c r="G57" s="49"/>
      <c r="H57" s="49"/>
      <c r="I57" s="49"/>
      <c r="J57" s="49"/>
      <c r="K57" s="49"/>
      <c r="L57" s="49"/>
      <c r="M57" s="50"/>
      <c r="N57" s="50"/>
      <c r="O57" s="50"/>
      <c r="P57" s="50"/>
      <c r="Q57" s="50"/>
      <c r="R57" s="51" t="s">
        <v>284</v>
      </c>
      <c r="S57"/>
      <c r="T57"/>
      <c r="U57"/>
      <c r="V57"/>
      <c r="W57"/>
    </row>
    <row r="58" spans="1:23" s="16" customFormat="1" ht="15" customHeight="1">
      <c r="A58" s="18"/>
      <c r="B58" s="18"/>
      <c r="C58" s="18"/>
      <c r="D58" s="18"/>
      <c r="E58" s="3"/>
      <c r="F58" s="3"/>
      <c r="G58" s="3"/>
      <c r="H58" s="3"/>
      <c r="I58" s="3"/>
      <c r="J58" s="3"/>
      <c r="K58" s="3"/>
      <c r="L58" s="3"/>
      <c r="M58" s="3"/>
      <c r="N58" s="3"/>
      <c r="O58" s="3"/>
      <c r="P58" s="3"/>
      <c r="Q58" s="3"/>
      <c r="R58" s="3"/>
      <c r="S58"/>
      <c r="T58"/>
      <c r="U58"/>
      <c r="V58"/>
      <c r="W58"/>
    </row>
    <row r="59" spans="1:23" s="9" customFormat="1" ht="15" customHeight="1">
      <c r="A59" s="18"/>
      <c r="B59" s="3"/>
      <c r="C59" s="3"/>
      <c r="D59" s="3"/>
      <c r="E59" s="3"/>
      <c r="F59" s="3"/>
      <c r="G59" s="3"/>
      <c r="H59" s="3"/>
      <c r="I59" s="3"/>
      <c r="J59" s="3"/>
      <c r="K59" s="3"/>
      <c r="L59" s="3"/>
      <c r="M59" s="3"/>
      <c r="N59" s="3"/>
      <c r="O59" s="3"/>
      <c r="P59" s="3"/>
      <c r="Q59" s="3"/>
      <c r="R59" s="3"/>
      <c r="S59" s="113"/>
      <c r="T59" s="113"/>
      <c r="U59" s="113"/>
      <c r="V59" s="113"/>
      <c r="W59" s="113"/>
    </row>
    <row r="60" spans="1:23" s="16" customFormat="1" ht="15" customHeight="1">
      <c r="A60" s="18"/>
      <c r="B60" s="3"/>
      <c r="C60" s="3"/>
      <c r="D60" s="3"/>
      <c r="E60" s="3"/>
      <c r="F60" s="3"/>
      <c r="G60" s="3"/>
      <c r="H60" s="3"/>
      <c r="I60" s="3"/>
      <c r="J60" s="3"/>
      <c r="K60" s="3"/>
      <c r="L60" s="3"/>
      <c r="M60" s="3"/>
      <c r="N60" s="3"/>
      <c r="O60" s="3"/>
      <c r="P60" s="3"/>
      <c r="Q60" s="3"/>
      <c r="R60" s="3"/>
      <c r="S60"/>
      <c r="T60"/>
      <c r="U60"/>
      <c r="V60"/>
      <c r="W60"/>
    </row>
    <row r="61" spans="1:23" s="16" customFormat="1" ht="15" customHeight="1">
      <c r="A61" s="3"/>
      <c r="B61" s="3"/>
      <c r="C61" s="3"/>
      <c r="D61" s="3"/>
      <c r="E61" s="3"/>
      <c r="F61" s="3"/>
      <c r="G61" s="3"/>
      <c r="H61" s="3"/>
      <c r="I61" s="3"/>
      <c r="J61" s="3"/>
      <c r="K61" s="3"/>
      <c r="L61" s="3"/>
      <c r="M61" s="3"/>
      <c r="N61" s="3"/>
      <c r="O61" s="3"/>
      <c r="P61" s="3"/>
      <c r="Q61" s="3"/>
      <c r="R61" s="3"/>
      <c r="S61"/>
      <c r="T61"/>
      <c r="U61"/>
      <c r="V61"/>
      <c r="W61"/>
    </row>
    <row r="62" spans="1:23" s="9" customFormat="1" ht="15" customHeight="1">
      <c r="A62" s="3"/>
      <c r="B62" s="3"/>
      <c r="C62" s="3"/>
      <c r="D62" s="3"/>
      <c r="E62" s="3"/>
      <c r="F62" s="3"/>
      <c r="G62" s="3"/>
      <c r="H62" s="3"/>
      <c r="I62" s="3"/>
      <c r="J62" s="3"/>
      <c r="K62" s="3"/>
      <c r="L62" s="3"/>
      <c r="M62" s="3"/>
      <c r="N62" s="3"/>
      <c r="O62" s="3"/>
      <c r="P62" s="3"/>
      <c r="Q62" s="3"/>
      <c r="R62" s="3"/>
      <c r="S62" s="113"/>
      <c r="T62" s="113"/>
      <c r="U62" s="113"/>
      <c r="V62" s="113"/>
      <c r="W62" s="113"/>
    </row>
    <row r="63" spans="1:23" s="16" customFormat="1" ht="15" customHeight="1">
      <c r="A63" s="3"/>
      <c r="B63" s="3"/>
      <c r="C63" s="3"/>
      <c r="D63" s="3"/>
      <c r="E63" s="3"/>
      <c r="F63" s="3"/>
      <c r="G63" s="3"/>
      <c r="H63" s="3"/>
      <c r="I63" s="3"/>
      <c r="J63" s="3"/>
      <c r="K63" s="3"/>
      <c r="L63" s="3"/>
      <c r="M63" s="3"/>
      <c r="N63" s="3"/>
      <c r="O63" s="3"/>
      <c r="P63" s="3"/>
      <c r="Q63" s="3"/>
      <c r="R63" s="3"/>
      <c r="S63"/>
      <c r="T63"/>
      <c r="U63"/>
      <c r="V63"/>
      <c r="W63"/>
    </row>
    <row r="64" spans="1:23" s="9" customFormat="1" ht="15" customHeight="1">
      <c r="A64" s="3"/>
      <c r="B64" s="3"/>
      <c r="C64" s="3"/>
      <c r="D64" s="3"/>
      <c r="E64" s="3"/>
      <c r="F64" s="3"/>
      <c r="G64" s="3"/>
      <c r="H64" s="3"/>
      <c r="I64" s="3"/>
      <c r="J64" s="3"/>
      <c r="K64" s="3"/>
      <c r="L64" s="3"/>
      <c r="M64" s="3"/>
      <c r="N64" s="3"/>
      <c r="O64" s="3"/>
      <c r="P64" s="3"/>
      <c r="Q64" s="3"/>
      <c r="R64" s="3"/>
      <c r="S64"/>
      <c r="T64"/>
      <c r="U64"/>
      <c r="V64"/>
      <c r="W64"/>
    </row>
    <row r="65" spans="1:23" s="9" customFormat="1" ht="15" customHeight="1">
      <c r="A65" s="3"/>
      <c r="B65" s="3"/>
      <c r="C65" s="3"/>
      <c r="D65" s="3"/>
      <c r="E65" s="3"/>
      <c r="F65" s="3"/>
      <c r="G65" s="3"/>
      <c r="H65" s="3"/>
      <c r="I65" s="3"/>
      <c r="J65" s="3"/>
      <c r="K65" s="3"/>
      <c r="L65" s="3"/>
      <c r="M65" s="3"/>
      <c r="N65" s="3"/>
      <c r="O65" s="3"/>
      <c r="P65" s="3"/>
      <c r="Q65" s="3"/>
      <c r="R65" s="3"/>
      <c r="S65" s="113"/>
      <c r="T65" s="113"/>
      <c r="U65" s="113"/>
      <c r="V65" s="113"/>
      <c r="W65" s="113"/>
    </row>
    <row r="66" spans="1:23" s="16" customFormat="1" ht="15" customHeight="1">
      <c r="A66" s="3"/>
      <c r="B66" s="3"/>
      <c r="C66" s="3"/>
      <c r="D66" s="3"/>
      <c r="E66" s="3"/>
      <c r="F66" s="3"/>
      <c r="G66" s="3"/>
      <c r="H66" s="3"/>
      <c r="I66" s="3"/>
      <c r="J66" s="3"/>
      <c r="K66" s="3"/>
      <c r="L66" s="3"/>
      <c r="M66" s="3"/>
      <c r="N66" s="3"/>
      <c r="O66" s="3"/>
      <c r="P66" s="3"/>
      <c r="Q66" s="3"/>
      <c r="R66" s="3"/>
      <c r="S66"/>
      <c r="T66"/>
      <c r="U66"/>
      <c r="V66"/>
      <c r="W66"/>
    </row>
    <row r="67" spans="1:23" s="16" customFormat="1" ht="15" customHeight="1">
      <c r="A67" s="3"/>
      <c r="B67" s="3"/>
      <c r="C67" s="3"/>
      <c r="D67" s="3"/>
      <c r="E67" s="3"/>
      <c r="F67" s="3"/>
      <c r="G67" s="3"/>
      <c r="H67" s="3"/>
      <c r="I67" s="3"/>
      <c r="J67" s="3"/>
      <c r="K67" s="3"/>
      <c r="L67" s="3"/>
      <c r="M67" s="3"/>
      <c r="N67" s="3"/>
      <c r="O67" s="3"/>
      <c r="P67" s="3"/>
      <c r="Q67" s="3"/>
      <c r="R67" s="3"/>
      <c r="S67"/>
      <c r="T67"/>
      <c r="U67"/>
      <c r="V67"/>
      <c r="W67"/>
    </row>
    <row r="68" spans="1:23" s="9" customFormat="1" ht="15" customHeight="1">
      <c r="A68" s="3"/>
      <c r="B68" s="3"/>
      <c r="C68" s="3"/>
      <c r="D68" s="3"/>
      <c r="E68" s="3"/>
      <c r="F68" s="3"/>
      <c r="G68" s="3"/>
      <c r="H68" s="3"/>
      <c r="I68" s="3"/>
      <c r="J68" s="3"/>
      <c r="K68" s="3"/>
      <c r="L68" s="3"/>
      <c r="M68" s="3"/>
      <c r="N68" s="3"/>
      <c r="O68" s="3"/>
      <c r="P68" s="3"/>
      <c r="Q68" s="3"/>
      <c r="R68" s="3"/>
      <c r="S68" s="113"/>
      <c r="T68" s="113"/>
      <c r="U68" s="113"/>
      <c r="V68" s="113"/>
      <c r="W68" s="113"/>
    </row>
    <row r="69" spans="1:23" s="16" customFormat="1" ht="15" customHeight="1">
      <c r="A69" s="3"/>
      <c r="B69" s="3"/>
      <c r="C69" s="3"/>
      <c r="D69" s="3"/>
      <c r="E69" s="3"/>
      <c r="F69" s="3"/>
      <c r="G69" s="3"/>
      <c r="H69" s="3"/>
      <c r="I69" s="3"/>
      <c r="J69" s="3"/>
      <c r="K69" s="3"/>
      <c r="L69" s="3"/>
      <c r="M69" s="3"/>
      <c r="N69" s="3"/>
      <c r="O69" s="3"/>
      <c r="P69" s="3"/>
      <c r="Q69" s="3"/>
      <c r="R69" s="3"/>
      <c r="S69"/>
      <c r="T69"/>
      <c r="U69"/>
      <c r="V69"/>
      <c r="W69"/>
    </row>
    <row r="70" spans="1:23" s="9" customFormat="1" ht="15" customHeight="1">
      <c r="A70" s="3"/>
      <c r="B70" s="3"/>
      <c r="C70" s="3"/>
      <c r="D70" s="3"/>
      <c r="E70" s="3"/>
      <c r="F70" s="3"/>
      <c r="G70" s="3"/>
      <c r="H70" s="3"/>
      <c r="I70" s="3"/>
      <c r="J70" s="3"/>
      <c r="K70" s="3"/>
      <c r="L70" s="3"/>
      <c r="M70" s="3"/>
      <c r="N70" s="3"/>
      <c r="O70" s="3"/>
      <c r="P70" s="3"/>
      <c r="Q70" s="3"/>
      <c r="R70" s="3"/>
      <c r="S70"/>
      <c r="T70"/>
      <c r="U70"/>
      <c r="V70"/>
      <c r="W70"/>
    </row>
    <row r="71" spans="1:23" s="18" customFormat="1" ht="15" customHeight="1">
      <c r="A71" s="3"/>
      <c r="B71" s="3"/>
      <c r="C71" s="3"/>
      <c r="D71" s="3"/>
      <c r="E71" s="3"/>
      <c r="F71" s="3"/>
      <c r="G71" s="3"/>
      <c r="H71" s="3"/>
      <c r="I71" s="3"/>
      <c r="J71" s="3"/>
      <c r="K71" s="3"/>
      <c r="L71" s="3"/>
      <c r="M71" s="3"/>
      <c r="N71" s="3"/>
      <c r="O71" s="3"/>
      <c r="P71" s="3"/>
      <c r="Q71" s="3"/>
      <c r="R71" s="3"/>
      <c r="S71"/>
      <c r="T71"/>
      <c r="U71"/>
      <c r="V71"/>
      <c r="W71"/>
    </row>
    <row r="72" spans="1:23" ht="14">
      <c r="S72"/>
      <c r="T72"/>
      <c r="U72"/>
      <c r="V72"/>
      <c r="W72"/>
    </row>
    <row r="73" spans="1:23" ht="14">
      <c r="S73"/>
      <c r="T73"/>
      <c r="U73"/>
      <c r="V73"/>
      <c r="W73"/>
    </row>
    <row r="74" spans="1:23" ht="14">
      <c r="S74"/>
      <c r="T74"/>
      <c r="U74"/>
      <c r="V74"/>
      <c r="W74"/>
    </row>
    <row r="75" spans="1:23" ht="14">
      <c r="S75"/>
      <c r="T75"/>
      <c r="U75"/>
      <c r="V75"/>
      <c r="W75"/>
    </row>
    <row r="76" spans="1:23" ht="14">
      <c r="S76"/>
      <c r="T76"/>
      <c r="U76"/>
      <c r="V76"/>
      <c r="W76"/>
    </row>
    <row r="77" spans="1:23" ht="14">
      <c r="S77"/>
      <c r="T77"/>
      <c r="U77"/>
      <c r="V77"/>
      <c r="W77"/>
    </row>
    <row r="78" spans="1:23" ht="14">
      <c r="S78"/>
      <c r="T78"/>
      <c r="U78"/>
      <c r="V78"/>
      <c r="W78"/>
    </row>
    <row r="79" spans="1:23" ht="14">
      <c r="S79"/>
      <c r="T79"/>
      <c r="U79"/>
      <c r="V79"/>
      <c r="W79"/>
    </row>
    <row r="80" spans="1:23" ht="14">
      <c r="S80"/>
      <c r="T80"/>
      <c r="U80"/>
      <c r="V80"/>
      <c r="W80"/>
    </row>
    <row r="81" spans="19:23" ht="14">
      <c r="S81"/>
      <c r="T81"/>
      <c r="U81"/>
      <c r="V81"/>
      <c r="W81"/>
    </row>
    <row r="82" spans="19:23" ht="14">
      <c r="S82"/>
      <c r="T82"/>
      <c r="U82"/>
      <c r="V82"/>
      <c r="W82"/>
    </row>
    <row r="83" spans="19:23" ht="14">
      <c r="S83"/>
      <c r="T83"/>
      <c r="U83"/>
      <c r="V83"/>
      <c r="W83"/>
    </row>
    <row r="84" spans="19:23" ht="14">
      <c r="S84"/>
      <c r="T84"/>
      <c r="U84"/>
      <c r="V84"/>
      <c r="W84"/>
    </row>
    <row r="85" spans="19:23" ht="14">
      <c r="S85"/>
      <c r="T85"/>
      <c r="U85"/>
      <c r="V85"/>
      <c r="W85"/>
    </row>
    <row r="86" spans="19:23" ht="14">
      <c r="S86"/>
      <c r="T86"/>
      <c r="U86"/>
      <c r="V86"/>
      <c r="W86"/>
    </row>
    <row r="87" spans="19:23" ht="14">
      <c r="S87"/>
      <c r="T87"/>
      <c r="U87"/>
      <c r="V87"/>
      <c r="W87"/>
    </row>
    <row r="88" spans="19:23" ht="14">
      <c r="S88"/>
      <c r="T88"/>
      <c r="U88"/>
      <c r="V88"/>
      <c r="W88"/>
    </row>
    <row r="89" spans="19:23" ht="14">
      <c r="S89"/>
      <c r="T89"/>
      <c r="U89"/>
      <c r="V89"/>
      <c r="W89"/>
    </row>
    <row r="90" spans="19:23" ht="14">
      <c r="S90"/>
      <c r="T90"/>
      <c r="U90"/>
      <c r="V90"/>
      <c r="W90"/>
    </row>
    <row r="91" spans="19:23" ht="14">
      <c r="S91"/>
      <c r="T91"/>
      <c r="U91"/>
      <c r="V91"/>
      <c r="W91"/>
    </row>
    <row r="92" spans="19:23" ht="14">
      <c r="S92"/>
      <c r="T92"/>
      <c r="U92"/>
      <c r="V92"/>
      <c r="W92"/>
    </row>
    <row r="93" spans="19:23" ht="14">
      <c r="S93"/>
      <c r="T93"/>
      <c r="U93"/>
      <c r="V93"/>
      <c r="W93"/>
    </row>
    <row r="94" spans="19:23" ht="14">
      <c r="S94"/>
      <c r="T94"/>
      <c r="U94"/>
      <c r="V94"/>
      <c r="W94"/>
    </row>
    <row r="95" spans="19:23" ht="14">
      <c r="S95"/>
      <c r="T95"/>
      <c r="U95"/>
      <c r="V95"/>
      <c r="W95"/>
    </row>
    <row r="96" spans="19:23" ht="14">
      <c r="S96"/>
      <c r="T96"/>
      <c r="U96"/>
      <c r="V96"/>
      <c r="W96"/>
    </row>
    <row r="97" spans="19:23" ht="14">
      <c r="S97"/>
      <c r="T97"/>
      <c r="U97"/>
      <c r="V97"/>
      <c r="W97"/>
    </row>
    <row r="98" spans="19:23" ht="14">
      <c r="S98"/>
      <c r="T98"/>
      <c r="U98"/>
      <c r="V98"/>
      <c r="W98"/>
    </row>
    <row r="99" spans="19:23" ht="14">
      <c r="S99"/>
      <c r="T99"/>
      <c r="U99"/>
      <c r="V99"/>
      <c r="W99"/>
    </row>
    <row r="100" spans="19:23" ht="14">
      <c r="S100"/>
      <c r="T100"/>
      <c r="U100"/>
      <c r="V100"/>
      <c r="W100"/>
    </row>
    <row r="101" spans="19:23" ht="14">
      <c r="S101"/>
      <c r="T101"/>
      <c r="U101"/>
      <c r="V101"/>
      <c r="W101"/>
    </row>
    <row r="102" spans="19:23" ht="14">
      <c r="S102"/>
      <c r="T102"/>
      <c r="U102"/>
      <c r="V102"/>
      <c r="W102"/>
    </row>
    <row r="103" spans="19:23" ht="14">
      <c r="S103"/>
      <c r="T103"/>
      <c r="U103"/>
      <c r="V103"/>
      <c r="W103"/>
    </row>
    <row r="104" spans="19:23" ht="14">
      <c r="S104"/>
      <c r="T104"/>
      <c r="U104"/>
      <c r="V104"/>
      <c r="W104"/>
    </row>
    <row r="105" spans="19:23" ht="14">
      <c r="S105"/>
      <c r="T105"/>
      <c r="U105"/>
      <c r="V105"/>
      <c r="W105"/>
    </row>
    <row r="106" spans="19:23" ht="14">
      <c r="S106"/>
      <c r="T106"/>
      <c r="U106"/>
      <c r="V106"/>
      <c r="W106"/>
    </row>
    <row r="107" spans="19:23" ht="14">
      <c r="S107"/>
      <c r="T107"/>
      <c r="U107"/>
      <c r="V107"/>
      <c r="W107"/>
    </row>
    <row r="108" spans="19:23" ht="14">
      <c r="S108"/>
      <c r="T108"/>
      <c r="U108"/>
      <c r="V108"/>
      <c r="W108"/>
    </row>
    <row r="109" spans="19:23" ht="14">
      <c r="S109"/>
      <c r="T109"/>
      <c r="U109"/>
      <c r="V109"/>
      <c r="W109"/>
    </row>
    <row r="110" spans="19:23" ht="14">
      <c r="S110"/>
      <c r="T110"/>
      <c r="U110"/>
      <c r="V110"/>
      <c r="W110"/>
    </row>
    <row r="111" spans="19:23" ht="14">
      <c r="S111"/>
      <c r="T111"/>
      <c r="U111"/>
      <c r="V111"/>
      <c r="W111"/>
    </row>
    <row r="112" spans="19:23" ht="14">
      <c r="S112"/>
      <c r="T112"/>
      <c r="U112"/>
      <c r="V112"/>
      <c r="W112"/>
    </row>
    <row r="113" spans="19:23" ht="14">
      <c r="S113"/>
      <c r="T113"/>
      <c r="U113"/>
      <c r="V113"/>
      <c r="W113"/>
    </row>
    <row r="114" spans="19:23" ht="14">
      <c r="S114"/>
      <c r="T114"/>
      <c r="U114"/>
      <c r="V114"/>
      <c r="W114"/>
    </row>
    <row r="115" spans="19:23" ht="14">
      <c r="S115"/>
      <c r="T115"/>
      <c r="U115"/>
      <c r="V115"/>
      <c r="W115"/>
    </row>
    <row r="116" spans="19:23" ht="14">
      <c r="S116"/>
      <c r="T116"/>
      <c r="U116"/>
      <c r="V116"/>
      <c r="W116"/>
    </row>
    <row r="117" spans="19:23" ht="14">
      <c r="S117"/>
      <c r="T117"/>
      <c r="U117"/>
      <c r="V117"/>
      <c r="W117"/>
    </row>
    <row r="118" spans="19:23" ht="14">
      <c r="S118"/>
      <c r="T118"/>
      <c r="U118"/>
      <c r="V118"/>
      <c r="W118"/>
    </row>
    <row r="119" spans="19:23" ht="14">
      <c r="S119"/>
      <c r="T119"/>
      <c r="U119"/>
      <c r="V119"/>
      <c r="W119"/>
    </row>
    <row r="120" spans="19:23" ht="14">
      <c r="S120"/>
      <c r="T120"/>
      <c r="U120"/>
      <c r="V120"/>
      <c r="W120"/>
    </row>
    <row r="121" spans="19:23" ht="14">
      <c r="S121"/>
      <c r="T121"/>
      <c r="U121"/>
      <c r="V121"/>
      <c r="W121"/>
    </row>
    <row r="122" spans="19:23" ht="14">
      <c r="S122"/>
      <c r="T122"/>
      <c r="U122"/>
      <c r="V122"/>
      <c r="W122"/>
    </row>
    <row r="123" spans="19:23" ht="14">
      <c r="S123"/>
      <c r="T123"/>
      <c r="U123"/>
      <c r="V123"/>
      <c r="W123"/>
    </row>
    <row r="124" spans="19:23" ht="14">
      <c r="S124"/>
      <c r="T124"/>
      <c r="U124"/>
      <c r="V124"/>
      <c r="W124"/>
    </row>
    <row r="125" spans="19:23" ht="14">
      <c r="S125"/>
      <c r="T125"/>
      <c r="U125"/>
      <c r="V125"/>
      <c r="W125"/>
    </row>
    <row r="126" spans="19:23" ht="14">
      <c r="S126"/>
      <c r="T126"/>
      <c r="U126"/>
      <c r="V126"/>
      <c r="W126"/>
    </row>
    <row r="127" spans="19:23" ht="14">
      <c r="S127"/>
      <c r="T127"/>
      <c r="U127"/>
      <c r="V127"/>
      <c r="W127"/>
    </row>
    <row r="128" spans="19:23" ht="14">
      <c r="S128"/>
      <c r="T128"/>
      <c r="U128"/>
      <c r="V128"/>
      <c r="W128"/>
    </row>
    <row r="129" spans="19:23" ht="14">
      <c r="S129"/>
      <c r="T129"/>
      <c r="U129"/>
      <c r="V129"/>
      <c r="W129"/>
    </row>
    <row r="130" spans="19:23" ht="14">
      <c r="S130"/>
      <c r="T130"/>
      <c r="U130"/>
      <c r="V130"/>
      <c r="W130"/>
    </row>
    <row r="131" spans="19:23" ht="14">
      <c r="S131"/>
      <c r="T131"/>
      <c r="U131"/>
      <c r="V131"/>
      <c r="W131"/>
    </row>
    <row r="132" spans="19:23" ht="14">
      <c r="S132"/>
      <c r="T132"/>
      <c r="U132"/>
      <c r="V132"/>
      <c r="W132"/>
    </row>
    <row r="133" spans="19:23" ht="14">
      <c r="S133"/>
      <c r="T133"/>
      <c r="U133"/>
      <c r="V133"/>
      <c r="W133"/>
    </row>
    <row r="134" spans="19:23" ht="14">
      <c r="S134"/>
      <c r="T134"/>
      <c r="U134"/>
      <c r="V134"/>
      <c r="W134"/>
    </row>
    <row r="135" spans="19:23" ht="14">
      <c r="S135"/>
      <c r="T135"/>
      <c r="U135"/>
      <c r="V135"/>
      <c r="W135"/>
    </row>
    <row r="136" spans="19:23" ht="14">
      <c r="S136"/>
      <c r="T136"/>
      <c r="U136"/>
      <c r="V136"/>
      <c r="W136"/>
    </row>
    <row r="137" spans="19:23" ht="14">
      <c r="S137"/>
      <c r="T137"/>
      <c r="U137"/>
      <c r="V137"/>
      <c r="W137"/>
    </row>
    <row r="138" spans="19:23" ht="14">
      <c r="S138"/>
      <c r="T138"/>
      <c r="U138"/>
      <c r="V138"/>
      <c r="W138"/>
    </row>
    <row r="139" spans="19:23" ht="14">
      <c r="S139"/>
      <c r="T139"/>
      <c r="U139"/>
      <c r="V139"/>
      <c r="W139"/>
    </row>
    <row r="140" spans="19:23" ht="14">
      <c r="S140"/>
      <c r="T140"/>
      <c r="U140"/>
      <c r="V140"/>
      <c r="W140"/>
    </row>
    <row r="141" spans="19:23" ht="14">
      <c r="S141"/>
      <c r="T141"/>
      <c r="U141"/>
      <c r="V141"/>
      <c r="W141"/>
    </row>
    <row r="142" spans="19:23" ht="14">
      <c r="S142"/>
      <c r="T142"/>
      <c r="U142"/>
      <c r="V142"/>
      <c r="W142"/>
    </row>
    <row r="143" spans="19:23" ht="14">
      <c r="S143"/>
      <c r="T143"/>
      <c r="U143"/>
      <c r="V143"/>
      <c r="W143"/>
    </row>
    <row r="144" spans="19:23" ht="14">
      <c r="S144"/>
      <c r="T144"/>
      <c r="U144"/>
      <c r="V144"/>
      <c r="W144"/>
    </row>
    <row r="145" spans="19:23" ht="14">
      <c r="S145"/>
      <c r="T145"/>
      <c r="U145"/>
      <c r="V145"/>
      <c r="W145"/>
    </row>
    <row r="146" spans="19:23" ht="14">
      <c r="S146"/>
      <c r="T146"/>
      <c r="U146"/>
      <c r="V146"/>
      <c r="W146"/>
    </row>
    <row r="147" spans="19:23" ht="14">
      <c r="S147"/>
      <c r="T147"/>
      <c r="U147"/>
      <c r="V147"/>
      <c r="W147"/>
    </row>
    <row r="148" spans="19:23" ht="14">
      <c r="S148"/>
      <c r="T148"/>
      <c r="U148"/>
      <c r="V148"/>
      <c r="W148"/>
    </row>
    <row r="149" spans="19:23" ht="14">
      <c r="S149"/>
      <c r="T149"/>
      <c r="U149"/>
      <c r="V149"/>
      <c r="W149"/>
    </row>
    <row r="150" spans="19:23" ht="14">
      <c r="S150"/>
      <c r="T150"/>
      <c r="U150"/>
      <c r="V150"/>
      <c r="W150"/>
    </row>
    <row r="151" spans="19:23" ht="14">
      <c r="S151"/>
      <c r="T151"/>
      <c r="U151"/>
      <c r="V151"/>
      <c r="W151"/>
    </row>
    <row r="152" spans="19:23" ht="14">
      <c r="S152"/>
      <c r="T152"/>
      <c r="U152"/>
      <c r="V152"/>
      <c r="W152"/>
    </row>
    <row r="153" spans="19:23" ht="14">
      <c r="S153"/>
      <c r="T153"/>
      <c r="U153"/>
      <c r="V153"/>
      <c r="W153"/>
    </row>
    <row r="154" spans="19:23" ht="14">
      <c r="S154"/>
      <c r="T154"/>
      <c r="U154"/>
      <c r="V154"/>
      <c r="W154"/>
    </row>
    <row r="155" spans="19:23" ht="14">
      <c r="S155"/>
      <c r="T155"/>
      <c r="U155"/>
      <c r="V155"/>
      <c r="W155"/>
    </row>
    <row r="156" spans="19:23" ht="14">
      <c r="S156"/>
      <c r="T156"/>
      <c r="U156"/>
      <c r="V156"/>
      <c r="W156"/>
    </row>
    <row r="157" spans="19:23" ht="14">
      <c r="S157"/>
      <c r="T157"/>
      <c r="U157"/>
      <c r="V157"/>
      <c r="W157"/>
    </row>
    <row r="158" spans="19:23" ht="14">
      <c r="S158"/>
      <c r="T158"/>
      <c r="U158"/>
      <c r="V158"/>
      <c r="W158"/>
    </row>
    <row r="159" spans="19:23" ht="14">
      <c r="S159"/>
      <c r="T159"/>
      <c r="U159"/>
      <c r="V159"/>
      <c r="W159"/>
    </row>
    <row r="160" spans="19:23" ht="14">
      <c r="S160"/>
      <c r="T160"/>
      <c r="U160"/>
      <c r="V160"/>
      <c r="W160"/>
    </row>
    <row r="161" spans="19:23" ht="14">
      <c r="S161"/>
      <c r="T161"/>
      <c r="U161"/>
      <c r="V161"/>
      <c r="W161"/>
    </row>
    <row r="162" spans="19:23" ht="14">
      <c r="S162"/>
      <c r="T162"/>
      <c r="U162"/>
      <c r="V162"/>
      <c r="W162"/>
    </row>
    <row r="163" spans="19:23" ht="14">
      <c r="S163"/>
      <c r="T163"/>
      <c r="U163"/>
      <c r="V163"/>
      <c r="W163"/>
    </row>
    <row r="164" spans="19:23" ht="14">
      <c r="S164"/>
      <c r="T164"/>
      <c r="U164"/>
      <c r="V164"/>
      <c r="W164"/>
    </row>
    <row r="165" spans="19:23" ht="14">
      <c r="S165"/>
      <c r="T165"/>
      <c r="U165"/>
      <c r="V165"/>
      <c r="W165"/>
    </row>
    <row r="166" spans="19:23" ht="14">
      <c r="S166"/>
      <c r="T166"/>
      <c r="U166"/>
      <c r="V166"/>
      <c r="W166"/>
    </row>
    <row r="167" spans="19:23" ht="14">
      <c r="S167"/>
      <c r="T167"/>
      <c r="U167"/>
      <c r="V167"/>
      <c r="W167"/>
    </row>
    <row r="168" spans="19:23" ht="14">
      <c r="S168"/>
      <c r="T168"/>
      <c r="U168"/>
      <c r="V168"/>
      <c r="W168"/>
    </row>
    <row r="169" spans="19:23" ht="14">
      <c r="S169"/>
      <c r="T169"/>
      <c r="U169"/>
      <c r="V169"/>
      <c r="W169"/>
    </row>
    <row r="170" spans="19:23" ht="14">
      <c r="S170"/>
      <c r="T170"/>
      <c r="U170"/>
      <c r="V170"/>
      <c r="W170"/>
    </row>
    <row r="171" spans="19:23" ht="14">
      <c r="S171"/>
      <c r="T171"/>
      <c r="U171"/>
      <c r="V171"/>
      <c r="W171"/>
    </row>
    <row r="172" spans="19:23" ht="14">
      <c r="S172"/>
      <c r="T172"/>
      <c r="U172"/>
      <c r="V172"/>
      <c r="W172"/>
    </row>
    <row r="173" spans="19:23" ht="14">
      <c r="S173"/>
      <c r="T173"/>
      <c r="U173"/>
      <c r="V173"/>
      <c r="W173"/>
    </row>
    <row r="174" spans="19:23" ht="14">
      <c r="S174"/>
      <c r="T174"/>
      <c r="U174"/>
      <c r="V174"/>
      <c r="W174"/>
    </row>
    <row r="175" spans="19:23" ht="14">
      <c r="S175"/>
      <c r="T175"/>
      <c r="U175"/>
      <c r="V175"/>
      <c r="W175"/>
    </row>
    <row r="176" spans="19:23" ht="14">
      <c r="S176"/>
      <c r="T176"/>
      <c r="U176"/>
      <c r="V176"/>
      <c r="W176"/>
    </row>
    <row r="177" spans="19:23" ht="14">
      <c r="S177"/>
      <c r="T177"/>
      <c r="U177"/>
      <c r="V177"/>
      <c r="W177"/>
    </row>
    <row r="178" spans="19:23" ht="14">
      <c r="S178"/>
      <c r="T178"/>
      <c r="U178"/>
      <c r="V178"/>
      <c r="W178"/>
    </row>
    <row r="179" spans="19:23" ht="14">
      <c r="S179"/>
      <c r="T179"/>
      <c r="U179"/>
      <c r="V179"/>
      <c r="W179"/>
    </row>
    <row r="180" spans="19:23" ht="14">
      <c r="S180"/>
      <c r="T180"/>
      <c r="U180"/>
      <c r="V180"/>
      <c r="W180"/>
    </row>
    <row r="181" spans="19:23" ht="14">
      <c r="S181"/>
      <c r="T181"/>
      <c r="U181"/>
      <c r="V181"/>
      <c r="W181"/>
    </row>
    <row r="182" spans="19:23" ht="14">
      <c r="S182"/>
      <c r="T182"/>
      <c r="U182"/>
      <c r="V182"/>
      <c r="W182"/>
    </row>
    <row r="183" spans="19:23" ht="14">
      <c r="S183"/>
      <c r="T183"/>
      <c r="U183"/>
      <c r="V183"/>
      <c r="W183"/>
    </row>
    <row r="184" spans="19:23" ht="14">
      <c r="S184"/>
      <c r="T184"/>
      <c r="U184"/>
      <c r="V184"/>
      <c r="W184"/>
    </row>
    <row r="185" spans="19:23" ht="14">
      <c r="S185"/>
      <c r="T185"/>
      <c r="U185"/>
      <c r="V185"/>
      <c r="W185"/>
    </row>
    <row r="186" spans="19:23" ht="14">
      <c r="S186"/>
      <c r="T186"/>
      <c r="U186"/>
      <c r="V186"/>
      <c r="W186"/>
    </row>
    <row r="187" spans="19:23" ht="14">
      <c r="S187"/>
      <c r="T187"/>
      <c r="U187"/>
      <c r="V187"/>
      <c r="W187"/>
    </row>
    <row r="188" spans="19:23" ht="14">
      <c r="S188"/>
      <c r="T188"/>
      <c r="U188"/>
      <c r="V188"/>
      <c r="W188"/>
    </row>
    <row r="189" spans="19:23" ht="14">
      <c r="S189"/>
      <c r="T189"/>
      <c r="U189"/>
      <c r="V189"/>
      <c r="W189"/>
    </row>
    <row r="190" spans="19:23" ht="14">
      <c r="S190"/>
      <c r="T190"/>
      <c r="U190"/>
      <c r="V190"/>
      <c r="W190"/>
    </row>
    <row r="191" spans="19:23" ht="14">
      <c r="S191"/>
      <c r="T191"/>
      <c r="U191"/>
      <c r="V191"/>
      <c r="W191"/>
    </row>
    <row r="192" spans="19:23" ht="14">
      <c r="S192"/>
      <c r="T192"/>
      <c r="U192"/>
      <c r="V192"/>
      <c r="W192"/>
    </row>
    <row r="193" spans="19:23" ht="14">
      <c r="S193"/>
      <c r="T193"/>
      <c r="U193"/>
      <c r="V193"/>
      <c r="W193"/>
    </row>
    <row r="194" spans="19:23" ht="14">
      <c r="S194"/>
      <c r="T194"/>
      <c r="U194"/>
      <c r="V194"/>
      <c r="W194"/>
    </row>
    <row r="195" spans="19:23" ht="14">
      <c r="S195"/>
      <c r="T195"/>
      <c r="U195"/>
      <c r="V195"/>
      <c r="W195"/>
    </row>
    <row r="196" spans="19:23" ht="14">
      <c r="S196"/>
      <c r="T196"/>
      <c r="U196"/>
      <c r="V196"/>
      <c r="W196"/>
    </row>
    <row r="197" spans="19:23" ht="14">
      <c r="S197"/>
      <c r="T197"/>
      <c r="U197"/>
      <c r="V197"/>
      <c r="W197"/>
    </row>
    <row r="198" spans="19:23" ht="14">
      <c r="S198"/>
      <c r="T198"/>
      <c r="U198"/>
      <c r="V198"/>
      <c r="W198"/>
    </row>
    <row r="199" spans="19:23" ht="14">
      <c r="S199"/>
      <c r="T199"/>
      <c r="U199"/>
      <c r="V199"/>
      <c r="W199"/>
    </row>
    <row r="200" spans="19:23" ht="14">
      <c r="S200"/>
      <c r="T200"/>
      <c r="U200"/>
      <c r="V200"/>
      <c r="W200"/>
    </row>
    <row r="201" spans="19:23" ht="14">
      <c r="S201"/>
      <c r="T201"/>
      <c r="U201"/>
      <c r="V201"/>
      <c r="W201"/>
    </row>
    <row r="202" spans="19:23" ht="14">
      <c r="S202"/>
      <c r="T202"/>
      <c r="U202"/>
      <c r="V202"/>
      <c r="W202"/>
    </row>
    <row r="203" spans="19:23" ht="14">
      <c r="S203"/>
      <c r="T203"/>
      <c r="U203"/>
      <c r="V203"/>
      <c r="W203"/>
    </row>
    <row r="204" spans="19:23" ht="14">
      <c r="S204"/>
      <c r="T204"/>
      <c r="U204"/>
      <c r="V204"/>
      <c r="W204"/>
    </row>
    <row r="205" spans="19:23" ht="14">
      <c r="S205"/>
      <c r="T205"/>
      <c r="U205"/>
      <c r="V205"/>
      <c r="W205"/>
    </row>
    <row r="206" spans="19:23" ht="14">
      <c r="S206"/>
      <c r="T206"/>
      <c r="U206"/>
      <c r="V206"/>
      <c r="W206"/>
    </row>
    <row r="207" spans="19:23" ht="14">
      <c r="S207"/>
      <c r="T207"/>
      <c r="U207"/>
      <c r="V207"/>
      <c r="W207"/>
    </row>
    <row r="208" spans="19:23" ht="14">
      <c r="S208"/>
      <c r="T208"/>
      <c r="U208"/>
      <c r="V208"/>
      <c r="W208"/>
    </row>
    <row r="209" spans="19:23" ht="14">
      <c r="S209"/>
      <c r="T209"/>
      <c r="U209"/>
      <c r="V209"/>
      <c r="W209"/>
    </row>
    <row r="210" spans="19:23" ht="14">
      <c r="S210"/>
      <c r="T210"/>
      <c r="U210"/>
      <c r="V210"/>
      <c r="W210"/>
    </row>
    <row r="211" spans="19:23" ht="14">
      <c r="S211"/>
      <c r="T211"/>
      <c r="U211"/>
      <c r="V211"/>
      <c r="W211"/>
    </row>
    <row r="212" spans="19:23" ht="14">
      <c r="S212"/>
      <c r="T212"/>
      <c r="U212"/>
      <c r="V212"/>
      <c r="W212"/>
    </row>
    <row r="213" spans="19:23" ht="14">
      <c r="S213"/>
      <c r="T213"/>
      <c r="U213"/>
      <c r="V213"/>
      <c r="W213"/>
    </row>
    <row r="214" spans="19:23" ht="14">
      <c r="S214"/>
      <c r="T214"/>
      <c r="U214"/>
      <c r="V214"/>
      <c r="W214"/>
    </row>
    <row r="215" spans="19:23" ht="14">
      <c r="S215"/>
      <c r="T215"/>
      <c r="U215"/>
      <c r="V215"/>
      <c r="W215"/>
    </row>
    <row r="216" spans="19:23" ht="14">
      <c r="S216"/>
      <c r="T216"/>
      <c r="U216"/>
      <c r="V216"/>
      <c r="W216"/>
    </row>
    <row r="217" spans="19:23" ht="14">
      <c r="S217"/>
      <c r="T217"/>
      <c r="U217"/>
      <c r="V217"/>
      <c r="W217"/>
    </row>
  </sheetData>
  <autoFilter ref="A7:R57" xr:uid="{00000000-0009-0000-0000-000003000000}"/>
  <phoneticPr fontId="7" type="noConversion"/>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7B7B3-6F42-454E-B971-D324867E2A1F}">
  <dimension ref="A1:C75"/>
  <sheetViews>
    <sheetView workbookViewId="0"/>
  </sheetViews>
  <sheetFormatPr baseColWidth="10" defaultColWidth="10.7109375" defaultRowHeight="16"/>
  <cols>
    <col min="1" max="1" width="12.140625" style="99" customWidth="1"/>
    <col min="2" max="2" width="41.5703125" style="97" customWidth="1"/>
    <col min="3" max="3" width="147.42578125" style="97" customWidth="1"/>
    <col min="4" max="16384" width="10.7109375" style="96"/>
  </cols>
  <sheetData>
    <row r="1" spans="1:3" ht="46" customHeight="1">
      <c r="A1" s="100" t="s">
        <v>67</v>
      </c>
      <c r="B1" s="100" t="s">
        <v>168</v>
      </c>
      <c r="C1" s="101" t="s">
        <v>169</v>
      </c>
    </row>
    <row r="2" spans="1:3" ht="17">
      <c r="A2" s="187" t="s">
        <v>170</v>
      </c>
      <c r="B2" s="183" t="s">
        <v>171</v>
      </c>
      <c r="C2" s="103" t="s">
        <v>185</v>
      </c>
    </row>
    <row r="3" spans="1:3">
      <c r="A3" s="188"/>
      <c r="B3" s="184"/>
      <c r="C3" s="104"/>
    </row>
    <row r="4" spans="1:3" ht="17">
      <c r="A4" s="188"/>
      <c r="B4" s="184"/>
      <c r="C4" s="105" t="s">
        <v>186</v>
      </c>
    </row>
    <row r="5" spans="1:3">
      <c r="A5" s="188"/>
      <c r="B5" s="184"/>
      <c r="C5" s="104"/>
    </row>
    <row r="6" spans="1:3" ht="34">
      <c r="A6" s="188"/>
      <c r="B6" s="184"/>
      <c r="C6" s="105" t="s">
        <v>224</v>
      </c>
    </row>
    <row r="7" spans="1:3">
      <c r="A7" s="188"/>
      <c r="B7" s="184"/>
      <c r="C7" s="104"/>
    </row>
    <row r="8" spans="1:3" ht="17">
      <c r="A8" s="188"/>
      <c r="B8" s="184"/>
      <c r="C8" s="105" t="s">
        <v>187</v>
      </c>
    </row>
    <row r="9" spans="1:3">
      <c r="A9" s="188"/>
      <c r="B9" s="184"/>
      <c r="C9" s="104"/>
    </row>
    <row r="10" spans="1:3" ht="17">
      <c r="A10" s="188"/>
      <c r="B10" s="184"/>
      <c r="C10" s="105" t="s">
        <v>188</v>
      </c>
    </row>
    <row r="11" spans="1:3">
      <c r="A11" s="188"/>
      <c r="B11" s="184"/>
      <c r="C11" s="104"/>
    </row>
    <row r="12" spans="1:3" ht="17">
      <c r="A12" s="188"/>
      <c r="B12" s="184"/>
      <c r="C12" s="105" t="s">
        <v>189</v>
      </c>
    </row>
    <row r="13" spans="1:3" ht="17">
      <c r="A13" s="188"/>
      <c r="B13" s="184"/>
      <c r="C13" s="104" t="s">
        <v>172</v>
      </c>
    </row>
    <row r="14" spans="1:3">
      <c r="A14" s="188"/>
      <c r="B14" s="184"/>
      <c r="C14" s="104"/>
    </row>
    <row r="15" spans="1:3" ht="17">
      <c r="A15" s="189"/>
      <c r="B15" s="186"/>
      <c r="C15" s="106" t="s">
        <v>190</v>
      </c>
    </row>
    <row r="16" spans="1:3" ht="51">
      <c r="A16" s="181" t="s">
        <v>173</v>
      </c>
      <c r="B16" s="183" t="s">
        <v>174</v>
      </c>
      <c r="C16" s="107" t="s">
        <v>191</v>
      </c>
    </row>
    <row r="17" spans="1:3">
      <c r="A17" s="182"/>
      <c r="B17" s="184"/>
      <c r="C17" s="108"/>
    </row>
    <row r="18" spans="1:3" ht="34">
      <c r="A18" s="182"/>
      <c r="B18" s="184"/>
      <c r="C18" s="109" t="s">
        <v>192</v>
      </c>
    </row>
    <row r="19" spans="1:3">
      <c r="A19" s="182"/>
      <c r="B19" s="184"/>
      <c r="C19" s="108"/>
    </row>
    <row r="20" spans="1:3" ht="34">
      <c r="A20" s="182"/>
      <c r="B20" s="184"/>
      <c r="C20" s="109" t="s">
        <v>193</v>
      </c>
    </row>
    <row r="21" spans="1:3">
      <c r="A21" s="182"/>
      <c r="B21" s="184"/>
      <c r="C21" s="108"/>
    </row>
    <row r="22" spans="1:3" ht="34">
      <c r="A22" s="185"/>
      <c r="B22" s="186"/>
      <c r="C22" s="110" t="s">
        <v>194</v>
      </c>
    </row>
    <row r="23" spans="1:3" ht="51">
      <c r="A23" s="181" t="s">
        <v>175</v>
      </c>
      <c r="B23" s="183" t="s">
        <v>176</v>
      </c>
      <c r="C23" s="107" t="s">
        <v>195</v>
      </c>
    </row>
    <row r="24" spans="1:3">
      <c r="A24" s="182"/>
      <c r="B24" s="184"/>
      <c r="C24" s="108"/>
    </row>
    <row r="25" spans="1:3" ht="17">
      <c r="A25" s="182"/>
      <c r="B25" s="184"/>
      <c r="C25" s="109" t="s">
        <v>196</v>
      </c>
    </row>
    <row r="26" spans="1:3" ht="34">
      <c r="A26" s="182"/>
      <c r="B26" s="184"/>
      <c r="C26" s="108" t="s">
        <v>177</v>
      </c>
    </row>
    <row r="27" spans="1:3">
      <c r="A27" s="182"/>
      <c r="B27" s="184"/>
      <c r="C27" s="108"/>
    </row>
    <row r="28" spans="1:3" ht="34">
      <c r="A28" s="182"/>
      <c r="B28" s="184"/>
      <c r="C28" s="109" t="s">
        <v>197</v>
      </c>
    </row>
    <row r="29" spans="1:3">
      <c r="A29" s="182"/>
      <c r="B29" s="184"/>
      <c r="C29" s="108"/>
    </row>
    <row r="30" spans="1:3" ht="34">
      <c r="A30" s="182"/>
      <c r="B30" s="184"/>
      <c r="C30" s="109" t="s">
        <v>223</v>
      </c>
    </row>
    <row r="31" spans="1:3" ht="68">
      <c r="A31" s="181" t="s">
        <v>81</v>
      </c>
      <c r="B31" s="183" t="s">
        <v>178</v>
      </c>
      <c r="C31" s="107" t="s">
        <v>198</v>
      </c>
    </row>
    <row r="32" spans="1:3">
      <c r="A32" s="182"/>
      <c r="B32" s="184"/>
      <c r="C32" s="108"/>
    </row>
    <row r="33" spans="1:3" ht="34">
      <c r="A33" s="182"/>
      <c r="B33" s="184"/>
      <c r="C33" s="109" t="s">
        <v>199</v>
      </c>
    </row>
    <row r="34" spans="1:3">
      <c r="A34" s="182"/>
      <c r="B34" s="184"/>
      <c r="C34" s="108"/>
    </row>
    <row r="35" spans="1:3" ht="34">
      <c r="A35" s="182"/>
      <c r="B35" s="184"/>
      <c r="C35" s="108" t="s">
        <v>213</v>
      </c>
    </row>
    <row r="36" spans="1:3">
      <c r="A36" s="182"/>
      <c r="B36" s="184"/>
      <c r="C36" s="108"/>
    </row>
    <row r="37" spans="1:3" ht="34">
      <c r="A37" s="182"/>
      <c r="B37" s="184"/>
      <c r="C37" s="109" t="s">
        <v>200</v>
      </c>
    </row>
    <row r="38" spans="1:3" ht="34">
      <c r="A38" s="181" t="s">
        <v>179</v>
      </c>
      <c r="B38" s="183" t="s">
        <v>180</v>
      </c>
      <c r="C38" s="107" t="s">
        <v>201</v>
      </c>
    </row>
    <row r="39" spans="1:3" ht="34">
      <c r="A39" s="182"/>
      <c r="B39" s="184"/>
      <c r="C39" s="111" t="s">
        <v>202</v>
      </c>
    </row>
    <row r="40" spans="1:3">
      <c r="A40" s="182"/>
      <c r="B40" s="184"/>
      <c r="C40" s="108"/>
    </row>
    <row r="41" spans="1:3" ht="17">
      <c r="A41" s="182"/>
      <c r="B41" s="184"/>
      <c r="C41" s="109" t="s">
        <v>203</v>
      </c>
    </row>
    <row r="42" spans="1:3">
      <c r="A42" s="182"/>
      <c r="B42" s="184"/>
      <c r="C42" s="108"/>
    </row>
    <row r="43" spans="1:3" ht="34">
      <c r="A43" s="182"/>
      <c r="B43" s="184"/>
      <c r="C43" s="109" t="s">
        <v>204</v>
      </c>
    </row>
    <row r="44" spans="1:3">
      <c r="A44" s="182"/>
      <c r="B44" s="184"/>
      <c r="C44" s="108"/>
    </row>
    <row r="45" spans="1:3" ht="34">
      <c r="A45" s="185"/>
      <c r="B45" s="186"/>
      <c r="C45" s="110" t="s">
        <v>205</v>
      </c>
    </row>
    <row r="46" spans="1:3" ht="34">
      <c r="A46" s="181" t="s">
        <v>181</v>
      </c>
      <c r="B46" s="183" t="s">
        <v>182</v>
      </c>
      <c r="C46" s="105" t="s">
        <v>206</v>
      </c>
    </row>
    <row r="47" spans="1:3">
      <c r="A47" s="182"/>
      <c r="B47" s="184"/>
      <c r="C47" s="104"/>
    </row>
    <row r="48" spans="1:3" ht="34">
      <c r="A48" s="182"/>
      <c r="B48" s="184"/>
      <c r="C48" s="105" t="s">
        <v>225</v>
      </c>
    </row>
    <row r="49" spans="1:3">
      <c r="A49" s="182"/>
      <c r="B49" s="184"/>
      <c r="C49" s="104"/>
    </row>
    <row r="50" spans="1:3" ht="17">
      <c r="A50" s="182"/>
      <c r="B50" s="184"/>
      <c r="C50" s="105" t="s">
        <v>207</v>
      </c>
    </row>
    <row r="51" spans="1:3">
      <c r="A51" s="182"/>
      <c r="B51" s="184"/>
      <c r="C51" s="104"/>
    </row>
    <row r="52" spans="1:3" ht="17">
      <c r="A52" s="185"/>
      <c r="B52" s="186"/>
      <c r="C52" s="105" t="s">
        <v>208</v>
      </c>
    </row>
    <row r="53" spans="1:3" ht="51">
      <c r="A53" s="187" t="s">
        <v>183</v>
      </c>
      <c r="B53" s="183" t="s">
        <v>184</v>
      </c>
      <c r="C53" s="112" t="s">
        <v>209</v>
      </c>
    </row>
    <row r="54" spans="1:3" ht="17">
      <c r="A54" s="188"/>
      <c r="B54" s="184"/>
      <c r="C54" s="109" t="s">
        <v>210</v>
      </c>
    </row>
    <row r="55" spans="1:3">
      <c r="A55" s="188"/>
      <c r="B55" s="184"/>
      <c r="C55" s="108"/>
    </row>
    <row r="56" spans="1:3" ht="20" customHeight="1">
      <c r="A56" s="188"/>
      <c r="B56" s="184"/>
      <c r="C56" s="109" t="s">
        <v>211</v>
      </c>
    </row>
    <row r="57" spans="1:3">
      <c r="A57" s="188"/>
      <c r="B57" s="184"/>
      <c r="C57" s="108"/>
    </row>
    <row r="58" spans="1:3" ht="51">
      <c r="A58" s="189"/>
      <c r="B58" s="186"/>
      <c r="C58" s="110" t="s">
        <v>212</v>
      </c>
    </row>
    <row r="59" spans="1:3">
      <c r="A59" s="98"/>
    </row>
    <row r="60" spans="1:3" ht="30" customHeight="1">
      <c r="A60" s="199" t="s">
        <v>222</v>
      </c>
      <c r="B60" s="200"/>
      <c r="C60" s="201"/>
    </row>
    <row r="61" spans="1:3" ht="25" customHeight="1">
      <c r="A61" s="193" t="s">
        <v>214</v>
      </c>
      <c r="B61" s="194"/>
      <c r="C61" s="195"/>
    </row>
    <row r="62" spans="1:3" ht="16" customHeight="1">
      <c r="A62" s="190"/>
      <c r="B62" s="191"/>
      <c r="C62" s="192"/>
    </row>
    <row r="63" spans="1:3" ht="18">
      <c r="A63" s="190" t="s">
        <v>215</v>
      </c>
      <c r="B63" s="191"/>
      <c r="C63" s="192"/>
    </row>
    <row r="64" spans="1:3" ht="16" customHeight="1">
      <c r="A64" s="190"/>
      <c r="B64" s="191"/>
      <c r="C64" s="192"/>
    </row>
    <row r="65" spans="1:3" ht="18" customHeight="1">
      <c r="A65" s="190" t="s">
        <v>216</v>
      </c>
      <c r="B65" s="191"/>
      <c r="C65" s="192"/>
    </row>
    <row r="66" spans="1:3" ht="16" customHeight="1">
      <c r="A66" s="190"/>
      <c r="B66" s="191"/>
      <c r="C66" s="192"/>
    </row>
    <row r="67" spans="1:3" ht="18" customHeight="1">
      <c r="A67" s="190" t="s">
        <v>217</v>
      </c>
      <c r="B67" s="191"/>
      <c r="C67" s="192"/>
    </row>
    <row r="68" spans="1:3" ht="16" customHeight="1">
      <c r="A68" s="190"/>
      <c r="B68" s="191"/>
      <c r="C68" s="192"/>
    </row>
    <row r="69" spans="1:3" ht="34" customHeight="1">
      <c r="A69" s="190" t="s">
        <v>218</v>
      </c>
      <c r="B69" s="191"/>
      <c r="C69" s="192"/>
    </row>
    <row r="70" spans="1:3" ht="16" customHeight="1">
      <c r="A70" s="190"/>
      <c r="B70" s="191"/>
      <c r="C70" s="192"/>
    </row>
    <row r="71" spans="1:3" ht="36" customHeight="1">
      <c r="A71" s="190" t="s">
        <v>219</v>
      </c>
      <c r="B71" s="191"/>
      <c r="C71" s="192"/>
    </row>
    <row r="72" spans="1:3" ht="16" customHeight="1">
      <c r="A72" s="190"/>
      <c r="B72" s="191"/>
      <c r="C72" s="192"/>
    </row>
    <row r="73" spans="1:3" s="102" customFormat="1" ht="40" customHeight="1">
      <c r="A73" s="190" t="s">
        <v>220</v>
      </c>
      <c r="B73" s="191"/>
      <c r="C73" s="192"/>
    </row>
    <row r="74" spans="1:3" ht="16" customHeight="1">
      <c r="A74" s="190"/>
      <c r="B74" s="191"/>
      <c r="C74" s="192"/>
    </row>
    <row r="75" spans="1:3" ht="40" customHeight="1">
      <c r="A75" s="196" t="s">
        <v>221</v>
      </c>
      <c r="B75" s="197"/>
      <c r="C75" s="198"/>
    </row>
  </sheetData>
  <mergeCells count="30">
    <mergeCell ref="A74:C74"/>
    <mergeCell ref="A75:C75"/>
    <mergeCell ref="A60:C60"/>
    <mergeCell ref="A65:C65"/>
    <mergeCell ref="A66:C66"/>
    <mergeCell ref="A67:C67"/>
    <mergeCell ref="A68:C68"/>
    <mergeCell ref="A69:C69"/>
    <mergeCell ref="A70:C70"/>
    <mergeCell ref="A53:A58"/>
    <mergeCell ref="B53:B58"/>
    <mergeCell ref="A73:C73"/>
    <mergeCell ref="A61:C61"/>
    <mergeCell ref="A62:C62"/>
    <mergeCell ref="A63:C63"/>
    <mergeCell ref="A64:C64"/>
    <mergeCell ref="A71:C71"/>
    <mergeCell ref="A72:C72"/>
    <mergeCell ref="A2:A15"/>
    <mergeCell ref="B2:B15"/>
    <mergeCell ref="A16:A22"/>
    <mergeCell ref="B16:B22"/>
    <mergeCell ref="A23:A30"/>
    <mergeCell ref="B23:B30"/>
    <mergeCell ref="A31:A37"/>
    <mergeCell ref="B31:B37"/>
    <mergeCell ref="A38:A45"/>
    <mergeCell ref="B38:B45"/>
    <mergeCell ref="A46:A52"/>
    <mergeCell ref="B46:B5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8AB38-34F3-A54D-8AC4-B81E1745F745}">
  <sheetPr>
    <pageSetUpPr fitToPage="1"/>
  </sheetPr>
  <dimension ref="A1:O132"/>
  <sheetViews>
    <sheetView showGridLines="0" workbookViewId="0">
      <selection sqref="A1:B1"/>
    </sheetView>
  </sheetViews>
  <sheetFormatPr baseColWidth="10" defaultColWidth="53.42578125" defaultRowHeight="13"/>
  <cols>
    <col min="1" max="1" width="38.140625" style="157" customWidth="1"/>
    <col min="2" max="2" width="94.42578125" style="61" customWidth="1"/>
    <col min="3" max="16384" width="53.42578125" style="61"/>
  </cols>
  <sheetData>
    <row r="1" spans="1:15" s="58" customFormat="1" ht="36" customHeight="1">
      <c r="A1" s="237" t="s">
        <v>38</v>
      </c>
      <c r="B1" s="238"/>
    </row>
    <row r="2" spans="1:15" s="58" customFormat="1" ht="22" customHeight="1" thickBot="1">
      <c r="A2" s="239" t="s">
        <v>276</v>
      </c>
      <c r="B2" s="240"/>
    </row>
    <row r="3" spans="1:15" s="59" customFormat="1" ht="6" customHeight="1" thickBot="1">
      <c r="A3" s="202"/>
      <c r="B3" s="202"/>
    </row>
    <row r="4" spans="1:15" s="94" customFormat="1" ht="57" customHeight="1" thickBot="1">
      <c r="A4" s="219" t="s">
        <v>167</v>
      </c>
      <c r="B4" s="220"/>
    </row>
    <row r="5" spans="1:15" s="60" customFormat="1" ht="26" customHeight="1">
      <c r="A5" s="241" t="s">
        <v>166</v>
      </c>
      <c r="B5" s="242"/>
    </row>
    <row r="6" spans="1:15" ht="26" customHeight="1">
      <c r="A6" s="243" t="s">
        <v>21</v>
      </c>
      <c r="B6" s="244"/>
    </row>
    <row r="7" spans="1:15" ht="26" customHeight="1">
      <c r="A7" s="245" t="s">
        <v>268</v>
      </c>
      <c r="B7" s="246"/>
    </row>
    <row r="8" spans="1:15" s="60" customFormat="1" ht="26" customHeight="1">
      <c r="A8" s="62" t="s">
        <v>250</v>
      </c>
      <c r="B8" s="158" t="s">
        <v>111</v>
      </c>
      <c r="H8" s="61"/>
      <c r="I8" s="61"/>
      <c r="J8" s="61"/>
      <c r="K8" s="61"/>
      <c r="L8" s="61"/>
      <c r="M8" s="61"/>
      <c r="N8" s="61"/>
      <c r="O8" s="61"/>
    </row>
    <row r="9" spans="1:15" s="60" customFormat="1" ht="26" customHeight="1">
      <c r="A9" s="62" t="s">
        <v>39</v>
      </c>
      <c r="B9" s="158" t="s">
        <v>112</v>
      </c>
      <c r="H9" s="61"/>
      <c r="I9" s="61"/>
      <c r="J9" s="61"/>
      <c r="K9" s="61"/>
      <c r="L9" s="61"/>
      <c r="M9" s="61"/>
      <c r="N9" s="61"/>
      <c r="O9" s="61"/>
    </row>
    <row r="10" spans="1:15" ht="26" customHeight="1">
      <c r="A10" s="62"/>
      <c r="B10" s="158" t="s">
        <v>113</v>
      </c>
    </row>
    <row r="11" spans="1:15" ht="26" customHeight="1">
      <c r="A11" s="62" t="s">
        <v>40</v>
      </c>
      <c r="B11" s="158" t="s">
        <v>114</v>
      </c>
    </row>
    <row r="12" spans="1:15" s="59" customFormat="1" ht="6" customHeight="1">
      <c r="A12" s="227"/>
      <c r="B12" s="228"/>
    </row>
    <row r="13" spans="1:15" ht="26" customHeight="1">
      <c r="A13" s="231" t="s">
        <v>22</v>
      </c>
      <c r="B13" s="232"/>
    </row>
    <row r="14" spans="1:15" ht="26" customHeight="1">
      <c r="A14" s="245" t="s">
        <v>268</v>
      </c>
      <c r="B14" s="246"/>
    </row>
    <row r="15" spans="1:15" s="60" customFormat="1" ht="60">
      <c r="A15" s="62" t="s">
        <v>23</v>
      </c>
      <c r="B15" s="160" t="s">
        <v>249</v>
      </c>
      <c r="H15" s="61"/>
      <c r="I15" s="61"/>
      <c r="J15" s="61"/>
      <c r="K15" s="61"/>
      <c r="L15" s="61"/>
      <c r="M15" s="61"/>
      <c r="N15" s="61"/>
      <c r="O15" s="61"/>
    </row>
    <row r="16" spans="1:15" ht="26" customHeight="1">
      <c r="A16" s="62" t="s">
        <v>41</v>
      </c>
      <c r="B16" s="158" t="s">
        <v>115</v>
      </c>
    </row>
    <row r="17" spans="1:15" ht="46" customHeight="1">
      <c r="A17" s="62"/>
      <c r="B17" s="158" t="s">
        <v>116</v>
      </c>
    </row>
    <row r="18" spans="1:15" ht="26" customHeight="1">
      <c r="A18" s="62" t="s">
        <v>42</v>
      </c>
      <c r="B18" s="158" t="s">
        <v>248</v>
      </c>
    </row>
    <row r="19" spans="1:15" ht="26" customHeight="1">
      <c r="A19" s="62" t="s">
        <v>43</v>
      </c>
      <c r="B19" s="158" t="s">
        <v>247</v>
      </c>
    </row>
    <row r="20" spans="1:15" s="59" customFormat="1" ht="6" customHeight="1">
      <c r="A20" s="227"/>
      <c r="B20" s="228"/>
    </row>
    <row r="21" spans="1:15" ht="26" customHeight="1">
      <c r="A21" s="231" t="s">
        <v>66</v>
      </c>
      <c r="B21" s="232"/>
    </row>
    <row r="22" spans="1:15" ht="26" customHeight="1">
      <c r="A22" s="229" t="s">
        <v>269</v>
      </c>
      <c r="B22" s="230"/>
    </row>
    <row r="23" spans="1:15" ht="26" customHeight="1">
      <c r="A23" s="62" t="s">
        <v>56</v>
      </c>
      <c r="B23" s="160" t="s">
        <v>246</v>
      </c>
    </row>
    <row r="24" spans="1:15" ht="26" customHeight="1">
      <c r="A24" s="62" t="s">
        <v>245</v>
      </c>
      <c r="B24" s="160" t="s">
        <v>244</v>
      </c>
    </row>
    <row r="25" spans="1:15" ht="26" customHeight="1">
      <c r="A25" s="62" t="s">
        <v>117</v>
      </c>
      <c r="B25" s="160" t="s">
        <v>243</v>
      </c>
    </row>
    <row r="26" spans="1:15" ht="26" customHeight="1">
      <c r="A26" s="62" t="s">
        <v>118</v>
      </c>
      <c r="B26" s="160" t="s">
        <v>242</v>
      </c>
    </row>
    <row r="27" spans="1:15" ht="26" customHeight="1">
      <c r="A27" s="231" t="s">
        <v>241</v>
      </c>
      <c r="B27" s="232"/>
    </row>
    <row r="28" spans="1:15" ht="31" customHeight="1">
      <c r="A28" s="233" t="s">
        <v>240</v>
      </c>
      <c r="B28" s="234"/>
    </row>
    <row r="29" spans="1:15" s="60" customFormat="1" ht="26" customHeight="1">
      <c r="A29" s="235" t="s">
        <v>57</v>
      </c>
      <c r="B29" s="236"/>
    </row>
    <row r="30" spans="1:15" ht="26" customHeight="1">
      <c r="A30" s="231" t="s">
        <v>58</v>
      </c>
      <c r="B30" s="232"/>
    </row>
    <row r="31" spans="1:15" s="60" customFormat="1" ht="26" customHeight="1">
      <c r="A31" s="205" t="s">
        <v>24</v>
      </c>
      <c r="B31" s="206"/>
      <c r="H31" s="61"/>
      <c r="I31" s="61"/>
      <c r="J31" s="61"/>
      <c r="K31" s="61"/>
      <c r="L31" s="61"/>
      <c r="M31" s="61"/>
      <c r="N31" s="61"/>
      <c r="O31" s="61"/>
    </row>
    <row r="32" spans="1:15" ht="26" customHeight="1">
      <c r="A32" s="159" t="s">
        <v>25</v>
      </c>
      <c r="B32" s="158" t="s">
        <v>119</v>
      </c>
    </row>
    <row r="33" spans="1:15" ht="26" customHeight="1">
      <c r="A33" s="159" t="s">
        <v>26</v>
      </c>
      <c r="B33" s="158" t="s">
        <v>120</v>
      </c>
    </row>
    <row r="34" spans="1:15" s="60" customFormat="1" ht="26" customHeight="1">
      <c r="A34" s="205" t="s">
        <v>59</v>
      </c>
      <c r="B34" s="206"/>
      <c r="H34" s="61"/>
      <c r="I34" s="61"/>
      <c r="J34" s="61"/>
      <c r="K34" s="61"/>
      <c r="L34" s="61"/>
      <c r="M34" s="61"/>
      <c r="N34" s="61"/>
      <c r="O34" s="61"/>
    </row>
    <row r="35" spans="1:15" ht="26" customHeight="1">
      <c r="A35" s="159" t="s">
        <v>60</v>
      </c>
      <c r="B35" s="158" t="s">
        <v>121</v>
      </c>
    </row>
    <row r="36" spans="1:15" ht="26" customHeight="1">
      <c r="A36" s="159" t="s">
        <v>61</v>
      </c>
      <c r="B36" s="158" t="s">
        <v>239</v>
      </c>
    </row>
    <row r="37" spans="1:15" ht="26" customHeight="1">
      <c r="A37" s="159" t="s">
        <v>77</v>
      </c>
      <c r="B37" s="158" t="s">
        <v>122</v>
      </c>
    </row>
    <row r="38" spans="1:15" s="60" customFormat="1" ht="26" customHeight="1">
      <c r="A38" s="205" t="s">
        <v>27</v>
      </c>
      <c r="B38" s="206"/>
      <c r="H38" s="61"/>
      <c r="I38" s="61"/>
      <c r="J38" s="61"/>
      <c r="K38" s="61"/>
      <c r="L38" s="61"/>
      <c r="M38" s="61"/>
      <c r="N38" s="61"/>
      <c r="O38" s="61"/>
    </row>
    <row r="39" spans="1:15" ht="28" customHeight="1">
      <c r="A39" s="159" t="s">
        <v>28</v>
      </c>
      <c r="B39" s="95" t="s">
        <v>238</v>
      </c>
    </row>
    <row r="40" spans="1:15" ht="42" customHeight="1">
      <c r="A40" s="159" t="s">
        <v>123</v>
      </c>
      <c r="B40" s="160" t="s">
        <v>124</v>
      </c>
    </row>
    <row r="41" spans="1:15" ht="29" customHeight="1">
      <c r="A41" s="159" t="s">
        <v>125</v>
      </c>
      <c r="B41" s="160" t="s">
        <v>126</v>
      </c>
    </row>
    <row r="42" spans="1:15" ht="26" customHeight="1">
      <c r="A42" s="223" t="s">
        <v>62</v>
      </c>
      <c r="B42" s="224"/>
    </row>
    <row r="43" spans="1:15" s="60" customFormat="1" ht="26" customHeight="1">
      <c r="A43" s="205" t="s">
        <v>63</v>
      </c>
      <c r="B43" s="206"/>
      <c r="H43" s="61"/>
      <c r="I43" s="61"/>
      <c r="J43" s="61"/>
      <c r="K43" s="61"/>
      <c r="L43" s="61"/>
      <c r="M43" s="61"/>
      <c r="N43" s="61"/>
      <c r="O43" s="61"/>
    </row>
    <row r="44" spans="1:15" ht="26" customHeight="1">
      <c r="A44" s="159" t="s">
        <v>64</v>
      </c>
      <c r="B44" s="158" t="s">
        <v>127</v>
      </c>
    </row>
    <row r="45" spans="1:15" ht="26" customHeight="1">
      <c r="A45" s="159" t="s">
        <v>65</v>
      </c>
      <c r="B45" s="158" t="s">
        <v>237</v>
      </c>
    </row>
    <row r="46" spans="1:15" ht="26" customHeight="1">
      <c r="A46" s="159" t="s">
        <v>78</v>
      </c>
      <c r="B46" s="158" t="s">
        <v>236</v>
      </c>
    </row>
    <row r="47" spans="1:15" s="60" customFormat="1" ht="26" customHeight="1">
      <c r="A47" s="205" t="s">
        <v>29</v>
      </c>
      <c r="B47" s="206"/>
      <c r="H47" s="61"/>
      <c r="I47" s="61"/>
      <c r="J47" s="61"/>
      <c r="K47" s="61"/>
      <c r="L47" s="61"/>
      <c r="M47" s="61"/>
      <c r="N47" s="61"/>
      <c r="O47" s="61"/>
    </row>
    <row r="48" spans="1:15" ht="26" customHeight="1">
      <c r="A48" s="225" t="s">
        <v>235</v>
      </c>
      <c r="B48" s="226"/>
    </row>
    <row r="49" spans="1:2" ht="26" customHeight="1">
      <c r="A49" s="223" t="s">
        <v>30</v>
      </c>
      <c r="B49" s="224" t="s">
        <v>31</v>
      </c>
    </row>
    <row r="50" spans="1:2" ht="26" customHeight="1">
      <c r="A50" s="209" t="s">
        <v>270</v>
      </c>
      <c r="B50" s="210"/>
    </row>
    <row r="51" spans="1:2" ht="26" customHeight="1">
      <c r="A51" s="225" t="s">
        <v>128</v>
      </c>
      <c r="B51" s="226"/>
    </row>
    <row r="52" spans="1:2" s="59" customFormat="1" ht="6" customHeight="1">
      <c r="A52" s="227"/>
      <c r="B52" s="228"/>
    </row>
    <row r="53" spans="1:2" s="60" customFormat="1" ht="26" customHeight="1">
      <c r="A53" s="217" t="s">
        <v>32</v>
      </c>
      <c r="B53" s="218"/>
    </row>
    <row r="54" spans="1:2" ht="26" customHeight="1">
      <c r="A54" s="209" t="s">
        <v>234</v>
      </c>
      <c r="B54" s="210"/>
    </row>
    <row r="55" spans="1:2" s="59" customFormat="1" ht="6" customHeight="1">
      <c r="A55" s="227"/>
      <c r="B55" s="228"/>
    </row>
    <row r="56" spans="1:2" s="60" customFormat="1" ht="26" customHeight="1">
      <c r="A56" s="217" t="s">
        <v>33</v>
      </c>
      <c r="B56" s="218"/>
    </row>
    <row r="57" spans="1:2" ht="26" customHeight="1">
      <c r="A57" s="209" t="s">
        <v>233</v>
      </c>
      <c r="B57" s="210"/>
    </row>
    <row r="58" spans="1:2" s="59" customFormat="1" ht="6" customHeight="1">
      <c r="A58" s="227"/>
      <c r="B58" s="228"/>
    </row>
    <row r="59" spans="1:2" s="60" customFormat="1" ht="26" customHeight="1">
      <c r="A59" s="217" t="s">
        <v>34</v>
      </c>
      <c r="B59" s="218"/>
    </row>
    <row r="60" spans="1:2" ht="26" customHeight="1">
      <c r="A60" s="221" t="s">
        <v>232</v>
      </c>
      <c r="B60" s="222"/>
    </row>
    <row r="61" spans="1:2" s="59" customFormat="1" ht="6" customHeight="1">
      <c r="A61" s="211"/>
      <c r="B61" s="212"/>
    </row>
    <row r="62" spans="1:2" s="59" customFormat="1" ht="6" customHeight="1" thickBot="1">
      <c r="A62" s="202"/>
      <c r="B62" s="202"/>
    </row>
    <row r="63" spans="1:2" s="94" customFormat="1" ht="57" customHeight="1" thickBot="1">
      <c r="A63" s="219" t="s">
        <v>165</v>
      </c>
      <c r="B63" s="220"/>
    </row>
    <row r="64" spans="1:2" s="60" customFormat="1" ht="26" customHeight="1">
      <c r="A64" s="213" t="s">
        <v>6</v>
      </c>
      <c r="B64" s="214"/>
    </row>
    <row r="65" spans="1:2" ht="26" customHeight="1">
      <c r="A65" s="209" t="s">
        <v>88</v>
      </c>
      <c r="B65" s="210"/>
    </row>
    <row r="66" spans="1:2" ht="26" customHeight="1">
      <c r="A66" s="63" t="s">
        <v>129</v>
      </c>
      <c r="B66" s="158"/>
    </row>
    <row r="67" spans="1:2" ht="26" customHeight="1">
      <c r="A67" s="63" t="s">
        <v>51</v>
      </c>
      <c r="B67" s="158"/>
    </row>
    <row r="68" spans="1:2" ht="26" customHeight="1">
      <c r="A68" s="63" t="s">
        <v>52</v>
      </c>
      <c r="B68" s="158"/>
    </row>
    <row r="69" spans="1:2" ht="26" customHeight="1">
      <c r="A69" s="63" t="s">
        <v>53</v>
      </c>
      <c r="B69" s="158"/>
    </row>
    <row r="70" spans="1:2" ht="26" customHeight="1">
      <c r="A70" s="63" t="s">
        <v>54</v>
      </c>
      <c r="B70" s="158"/>
    </row>
    <row r="71" spans="1:2" ht="26" customHeight="1">
      <c r="A71" s="209" t="s">
        <v>130</v>
      </c>
      <c r="B71" s="210"/>
    </row>
    <row r="72" spans="1:2" ht="26" customHeight="1">
      <c r="A72" s="63" t="s">
        <v>45</v>
      </c>
      <c r="B72" s="158"/>
    </row>
    <row r="73" spans="1:2" ht="26" customHeight="1">
      <c r="A73" s="63" t="s">
        <v>46</v>
      </c>
      <c r="B73" s="158"/>
    </row>
    <row r="74" spans="1:2" ht="26" customHeight="1">
      <c r="A74" s="63" t="s">
        <v>47</v>
      </c>
      <c r="B74" s="158"/>
    </row>
    <row r="75" spans="1:2" ht="26" customHeight="1">
      <c r="A75" s="63" t="s">
        <v>48</v>
      </c>
      <c r="B75" s="158"/>
    </row>
    <row r="76" spans="1:2" ht="26" customHeight="1">
      <c r="A76" s="63" t="s">
        <v>49</v>
      </c>
      <c r="B76" s="158"/>
    </row>
    <row r="77" spans="1:2" ht="26" customHeight="1">
      <c r="A77" s="63" t="s">
        <v>50</v>
      </c>
      <c r="B77" s="158"/>
    </row>
    <row r="78" spans="1:2" s="59" customFormat="1" ht="6" customHeight="1">
      <c r="A78" s="211"/>
      <c r="B78" s="212"/>
    </row>
    <row r="79" spans="1:2" s="60" customFormat="1" ht="26" customHeight="1">
      <c r="A79" s="213" t="s">
        <v>35</v>
      </c>
      <c r="B79" s="214"/>
    </row>
    <row r="80" spans="1:2" s="64" customFormat="1" ht="26" customHeight="1">
      <c r="A80" s="209" t="s">
        <v>131</v>
      </c>
      <c r="B80" s="210"/>
    </row>
    <row r="81" spans="1:2" ht="26" customHeight="1">
      <c r="A81" s="209" t="s">
        <v>132</v>
      </c>
      <c r="B81" s="210"/>
    </row>
    <row r="82" spans="1:2" ht="26" customHeight="1">
      <c r="A82" s="209" t="s">
        <v>133</v>
      </c>
      <c r="B82" s="210"/>
    </row>
    <row r="83" spans="1:2" s="59" customFormat="1" ht="26" customHeight="1">
      <c r="A83" s="209" t="s">
        <v>134</v>
      </c>
      <c r="B83" s="210"/>
    </row>
    <row r="84" spans="1:2" s="59" customFormat="1" ht="6" customHeight="1">
      <c r="A84" s="211"/>
      <c r="B84" s="212"/>
    </row>
    <row r="85" spans="1:2" s="60" customFormat="1" ht="26" customHeight="1">
      <c r="A85" s="213" t="s">
        <v>8</v>
      </c>
      <c r="B85" s="214"/>
    </row>
    <row r="86" spans="1:2" s="59" customFormat="1" ht="26" customHeight="1">
      <c r="A86" s="209" t="s">
        <v>135</v>
      </c>
      <c r="B86" s="210"/>
    </row>
    <row r="87" spans="1:2" ht="26" customHeight="1">
      <c r="A87" s="209" t="s">
        <v>136</v>
      </c>
      <c r="B87" s="210"/>
    </row>
    <row r="88" spans="1:2" s="65" customFormat="1" ht="26" customHeight="1">
      <c r="A88" s="209" t="s">
        <v>137</v>
      </c>
      <c r="B88" s="210"/>
    </row>
    <row r="89" spans="1:2" s="64" customFormat="1" ht="26" customHeight="1">
      <c r="A89" s="209" t="s">
        <v>138</v>
      </c>
      <c r="B89" s="210"/>
    </row>
    <row r="90" spans="1:2" s="59" customFormat="1" ht="6" customHeight="1">
      <c r="A90" s="211"/>
      <c r="B90" s="212"/>
    </row>
    <row r="91" spans="1:2" s="60" customFormat="1" ht="26" customHeight="1">
      <c r="A91" s="213" t="s">
        <v>13</v>
      </c>
      <c r="B91" s="214"/>
    </row>
    <row r="92" spans="1:2" s="64" customFormat="1" ht="26" customHeight="1">
      <c r="A92" s="209" t="s">
        <v>139</v>
      </c>
      <c r="B92" s="210"/>
    </row>
    <row r="93" spans="1:2" ht="26" customHeight="1">
      <c r="A93" s="209" t="s">
        <v>140</v>
      </c>
      <c r="B93" s="210"/>
    </row>
    <row r="94" spans="1:2" s="65" customFormat="1" ht="26" customHeight="1">
      <c r="A94" s="209" t="s">
        <v>141</v>
      </c>
      <c r="B94" s="210"/>
    </row>
    <row r="95" spans="1:2" s="59" customFormat="1" ht="6" customHeight="1">
      <c r="A95" s="211"/>
      <c r="B95" s="212"/>
    </row>
    <row r="96" spans="1:2" s="60" customFormat="1" ht="26" customHeight="1">
      <c r="A96" s="213" t="s">
        <v>36</v>
      </c>
      <c r="B96" s="214"/>
    </row>
    <row r="97" spans="1:2" ht="26" customHeight="1">
      <c r="A97" s="209" t="s">
        <v>142</v>
      </c>
      <c r="B97" s="210"/>
    </row>
    <row r="98" spans="1:2" ht="26" customHeight="1">
      <c r="A98" s="209" t="s">
        <v>143</v>
      </c>
      <c r="B98" s="210"/>
    </row>
    <row r="99" spans="1:2" ht="26" customHeight="1">
      <c r="A99" s="209" t="s">
        <v>144</v>
      </c>
      <c r="B99" s="210"/>
    </row>
    <row r="100" spans="1:2" ht="26" customHeight="1">
      <c r="A100" s="209" t="s">
        <v>145</v>
      </c>
      <c r="B100" s="210"/>
    </row>
    <row r="101" spans="1:2" s="59" customFormat="1" ht="6" customHeight="1">
      <c r="A101" s="211"/>
      <c r="B101" s="212"/>
    </row>
    <row r="102" spans="1:2" s="60" customFormat="1" ht="26" customHeight="1">
      <c r="A102" s="213" t="s">
        <v>2</v>
      </c>
      <c r="B102" s="214"/>
    </row>
    <row r="103" spans="1:2" ht="26" customHeight="1">
      <c r="A103" s="209" t="s">
        <v>146</v>
      </c>
      <c r="B103" s="210"/>
    </row>
    <row r="104" spans="1:2" ht="26" customHeight="1">
      <c r="A104" s="209" t="s">
        <v>147</v>
      </c>
      <c r="B104" s="210"/>
    </row>
    <row r="105" spans="1:2" ht="26" customHeight="1">
      <c r="A105" s="209" t="s">
        <v>148</v>
      </c>
      <c r="B105" s="210"/>
    </row>
    <row r="106" spans="1:2" ht="26" customHeight="1">
      <c r="A106" s="209" t="s">
        <v>149</v>
      </c>
      <c r="B106" s="210"/>
    </row>
    <row r="107" spans="1:2" ht="26" customHeight="1">
      <c r="A107" s="209" t="s">
        <v>150</v>
      </c>
      <c r="B107" s="210"/>
    </row>
    <row r="108" spans="1:2" s="59" customFormat="1" ht="6" customHeight="1">
      <c r="A108" s="211"/>
      <c r="B108" s="212"/>
    </row>
    <row r="109" spans="1:2" s="60" customFormat="1" ht="26" customHeight="1">
      <c r="A109" s="213" t="s">
        <v>7</v>
      </c>
      <c r="B109" s="214"/>
    </row>
    <row r="110" spans="1:2" s="59" customFormat="1" ht="26" customHeight="1">
      <c r="A110" s="209" t="s">
        <v>151</v>
      </c>
      <c r="B110" s="210"/>
    </row>
    <row r="111" spans="1:2" ht="26" customHeight="1">
      <c r="A111" s="209" t="s">
        <v>152</v>
      </c>
      <c r="B111" s="210"/>
    </row>
    <row r="112" spans="1:2" ht="26" customHeight="1">
      <c r="A112" s="209" t="s">
        <v>153</v>
      </c>
      <c r="B112" s="210"/>
    </row>
    <row r="113" spans="1:15" s="59" customFormat="1" ht="6" customHeight="1">
      <c r="A113" s="211"/>
      <c r="B113" s="212"/>
    </row>
    <row r="114" spans="1:15" s="60" customFormat="1" ht="26" customHeight="1">
      <c r="A114" s="213" t="s">
        <v>17</v>
      </c>
      <c r="B114" s="214"/>
    </row>
    <row r="115" spans="1:15" s="60" customFormat="1" ht="26" customHeight="1">
      <c r="A115" s="205" t="s">
        <v>37</v>
      </c>
      <c r="B115" s="206"/>
      <c r="H115" s="61"/>
      <c r="I115" s="61"/>
      <c r="J115" s="61"/>
      <c r="K115" s="61"/>
      <c r="L115" s="61"/>
      <c r="M115" s="61"/>
      <c r="N115" s="61"/>
      <c r="O115" s="61"/>
    </row>
    <row r="116" spans="1:15" ht="26" customHeight="1">
      <c r="A116" s="215" t="s">
        <v>154</v>
      </c>
      <c r="B116" s="216"/>
    </row>
    <row r="117" spans="1:15" ht="26" customHeight="1">
      <c r="A117" s="215" t="s">
        <v>155</v>
      </c>
      <c r="B117" s="216"/>
    </row>
    <row r="118" spans="1:15" s="59" customFormat="1" ht="26" customHeight="1">
      <c r="A118" s="215" t="s">
        <v>156</v>
      </c>
      <c r="B118" s="216"/>
    </row>
    <row r="119" spans="1:15" s="59" customFormat="1" ht="26" customHeight="1">
      <c r="A119" s="215" t="s">
        <v>157</v>
      </c>
      <c r="B119" s="216"/>
    </row>
    <row r="120" spans="1:15" s="59" customFormat="1" ht="6" customHeight="1">
      <c r="A120" s="203"/>
      <c r="B120" s="204"/>
    </row>
    <row r="121" spans="1:15" s="60" customFormat="1" ht="26" customHeight="1">
      <c r="A121" s="205" t="s">
        <v>89</v>
      </c>
      <c r="B121" s="206"/>
      <c r="H121" s="61"/>
      <c r="I121" s="61"/>
      <c r="J121" s="61"/>
      <c r="K121" s="61"/>
      <c r="L121" s="61"/>
      <c r="M121" s="61"/>
      <c r="N121" s="61"/>
      <c r="O121" s="61"/>
    </row>
    <row r="122" spans="1:15" s="59" customFormat="1" ht="26" customHeight="1">
      <c r="A122" s="207" t="s">
        <v>231</v>
      </c>
      <c r="B122" s="208"/>
    </row>
    <row r="123" spans="1:15" ht="26" customHeight="1">
      <c r="A123" s="209" t="s">
        <v>271</v>
      </c>
      <c r="B123" s="210"/>
    </row>
    <row r="124" spans="1:15" s="59" customFormat="1" ht="6" customHeight="1">
      <c r="A124" s="211"/>
      <c r="B124" s="212"/>
    </row>
    <row r="125" spans="1:15" s="60" customFormat="1" ht="26" customHeight="1">
      <c r="A125" s="213" t="s">
        <v>0</v>
      </c>
      <c r="B125" s="214"/>
    </row>
    <row r="126" spans="1:15" s="59" customFormat="1" ht="26" customHeight="1">
      <c r="A126" s="209" t="s">
        <v>158</v>
      </c>
      <c r="B126" s="210"/>
    </row>
    <row r="127" spans="1:15" ht="26" customHeight="1">
      <c r="A127" s="209" t="s">
        <v>159</v>
      </c>
      <c r="B127" s="210"/>
    </row>
    <row r="128" spans="1:15" ht="26" customHeight="1">
      <c r="A128" s="209" t="s">
        <v>160</v>
      </c>
      <c r="B128" s="210"/>
    </row>
    <row r="129" spans="1:2" s="59" customFormat="1" ht="26" customHeight="1">
      <c r="A129" s="209" t="s">
        <v>161</v>
      </c>
      <c r="B129" s="210"/>
    </row>
    <row r="130" spans="1:2" s="59" customFormat="1" ht="6" customHeight="1">
      <c r="A130" s="211"/>
      <c r="B130" s="212"/>
    </row>
    <row r="131" spans="1:2" s="59" customFormat="1" ht="14">
      <c r="A131" s="202"/>
      <c r="B131" s="202"/>
    </row>
    <row r="132" spans="1:2" s="59" customFormat="1" ht="14">
      <c r="A132" s="157"/>
    </row>
  </sheetData>
  <sheetProtection selectLockedCells="1" selectUnlockedCells="1"/>
  <mergeCells count="96">
    <mergeCell ref="A21:B21"/>
    <mergeCell ref="A1:B1"/>
    <mergeCell ref="A2:B2"/>
    <mergeCell ref="A3:B3"/>
    <mergeCell ref="A4:B4"/>
    <mergeCell ref="A5:B5"/>
    <mergeCell ref="A6:B6"/>
    <mergeCell ref="A7:B7"/>
    <mergeCell ref="A12:B12"/>
    <mergeCell ref="A13:B13"/>
    <mergeCell ref="A14:B14"/>
    <mergeCell ref="A20:B20"/>
    <mergeCell ref="A48:B48"/>
    <mergeCell ref="A22:B22"/>
    <mergeCell ref="A27:B27"/>
    <mergeCell ref="A28:B28"/>
    <mergeCell ref="A29:B29"/>
    <mergeCell ref="A30:B30"/>
    <mergeCell ref="A31:B31"/>
    <mergeCell ref="A34:B34"/>
    <mergeCell ref="A38:B38"/>
    <mergeCell ref="A42:B42"/>
    <mergeCell ref="A47:B47"/>
    <mergeCell ref="A43:B43"/>
    <mergeCell ref="A54:B54"/>
    <mergeCell ref="A55:B55"/>
    <mergeCell ref="A56:B56"/>
    <mergeCell ref="A57:B57"/>
    <mergeCell ref="A58:B58"/>
    <mergeCell ref="A49:B49"/>
    <mergeCell ref="A50:B50"/>
    <mergeCell ref="A51:B51"/>
    <mergeCell ref="A52:B52"/>
    <mergeCell ref="A53:B53"/>
    <mergeCell ref="A59:B59"/>
    <mergeCell ref="A93:B93"/>
    <mergeCell ref="A94:B94"/>
    <mergeCell ref="A83:B83"/>
    <mergeCell ref="A61:B61"/>
    <mergeCell ref="A62:B62"/>
    <mergeCell ref="A63:B63"/>
    <mergeCell ref="A64:B64"/>
    <mergeCell ref="A65:B65"/>
    <mergeCell ref="A71:B71"/>
    <mergeCell ref="A78:B78"/>
    <mergeCell ref="A79:B79"/>
    <mergeCell ref="A80:B80"/>
    <mergeCell ref="A81:B81"/>
    <mergeCell ref="A82:B82"/>
    <mergeCell ref="A60:B60"/>
    <mergeCell ref="A95:B95"/>
    <mergeCell ref="A84:B84"/>
    <mergeCell ref="A85:B85"/>
    <mergeCell ref="A86:B86"/>
    <mergeCell ref="A87:B87"/>
    <mergeCell ref="A88:B88"/>
    <mergeCell ref="A89:B89"/>
    <mergeCell ref="A90:B90"/>
    <mergeCell ref="A91:B91"/>
    <mergeCell ref="A92:B92"/>
    <mergeCell ref="A101:B101"/>
    <mergeCell ref="A102:B102"/>
    <mergeCell ref="A103:B103"/>
    <mergeCell ref="A104:B104"/>
    <mergeCell ref="A105:B105"/>
    <mergeCell ref="A96:B96"/>
    <mergeCell ref="A97:B97"/>
    <mergeCell ref="A98:B98"/>
    <mergeCell ref="A99:B99"/>
    <mergeCell ref="A100:B100"/>
    <mergeCell ref="A106:B106"/>
    <mergeCell ref="A129:B129"/>
    <mergeCell ref="A130:B130"/>
    <mergeCell ref="A119:B119"/>
    <mergeCell ref="A108:B108"/>
    <mergeCell ref="A109:B109"/>
    <mergeCell ref="A110:B110"/>
    <mergeCell ref="A111:B111"/>
    <mergeCell ref="A112:B112"/>
    <mergeCell ref="A113:B113"/>
    <mergeCell ref="A114:B114"/>
    <mergeCell ref="A115:B115"/>
    <mergeCell ref="A116:B116"/>
    <mergeCell ref="A117:B117"/>
    <mergeCell ref="A118:B118"/>
    <mergeCell ref="A107:B107"/>
    <mergeCell ref="A131:B131"/>
    <mergeCell ref="A120:B120"/>
    <mergeCell ref="A121:B121"/>
    <mergeCell ref="A122:B122"/>
    <mergeCell ref="A123:B123"/>
    <mergeCell ref="A124:B124"/>
    <mergeCell ref="A125:B125"/>
    <mergeCell ref="A126:B126"/>
    <mergeCell ref="A127:B127"/>
    <mergeCell ref="A128:B128"/>
  </mergeCells>
  <hyperlinks>
    <hyperlink ref="A2" r:id="rId1" xr:uid="{B0E9B990-5788-7D47-8057-0C28F1FA0788}"/>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35"/>
  <sheetViews>
    <sheetView showGridLines="0" zoomScaleNormal="100" workbookViewId="0">
      <pane ySplit="5" topLeftCell="A6" activePane="bottomLeft" state="frozen"/>
      <selection activeCell="A2" sqref="A2"/>
      <selection pane="bottomLeft"/>
    </sheetView>
  </sheetViews>
  <sheetFormatPr baseColWidth="10" defaultColWidth="10.7109375" defaultRowHeight="14"/>
  <cols>
    <col min="1" max="15" width="10.7109375" style="13" customWidth="1"/>
    <col min="16" max="20" width="11.5703125"/>
    <col min="21" max="27" width="10.7109375" style="13"/>
    <col min="28" max="32" width="10.7109375" style="70"/>
    <col min="33" max="16384" width="10.7109375" style="13"/>
  </cols>
  <sheetData>
    <row r="1" spans="1:32" s="16" customFormat="1" ht="30" customHeight="1">
      <c r="A1" s="40" t="s">
        <v>281</v>
      </c>
      <c r="AB1" s="151"/>
      <c r="AC1" s="151"/>
      <c r="AD1" s="151"/>
      <c r="AE1" s="151"/>
      <c r="AF1" s="151"/>
    </row>
    <row r="2" spans="1:32" s="16" customFormat="1" ht="30" customHeight="1">
      <c r="A2" s="41" t="s">
        <v>164</v>
      </c>
      <c r="AB2" s="151"/>
      <c r="AC2" s="151"/>
      <c r="AD2" s="151"/>
      <c r="AE2" s="151"/>
      <c r="AF2" s="151"/>
    </row>
    <row r="3" spans="1:32" ht="30" customHeight="1">
      <c r="A3" s="247" t="s">
        <v>296</v>
      </c>
      <c r="O3" s="69" t="s">
        <v>20</v>
      </c>
    </row>
    <row r="4" spans="1:32">
      <c r="O4" s="10" t="s">
        <v>295</v>
      </c>
    </row>
    <row r="5" spans="1:32" ht="5" customHeight="1"/>
    <row r="6" spans="1:32">
      <c r="AC6" s="70">
        <v>2023</v>
      </c>
    </row>
    <row r="7" spans="1:32">
      <c r="AB7" s="70" t="s">
        <v>170</v>
      </c>
      <c r="AC7" s="73">
        <v>967.48185586886439</v>
      </c>
      <c r="AD7" s="73"/>
      <c r="AE7" s="155"/>
      <c r="AF7" s="155"/>
    </row>
    <row r="8" spans="1:32">
      <c r="AB8" s="70" t="s">
        <v>173</v>
      </c>
      <c r="AC8" s="73">
        <v>155.10361029410655</v>
      </c>
      <c r="AD8" s="73"/>
      <c r="AE8" s="155"/>
      <c r="AF8" s="155"/>
    </row>
    <row r="9" spans="1:32">
      <c r="AB9" s="70" t="s">
        <v>175</v>
      </c>
      <c r="AC9" s="73">
        <v>201.37834437091999</v>
      </c>
      <c r="AD9" s="73"/>
      <c r="AE9" s="155"/>
      <c r="AF9" s="155"/>
    </row>
    <row r="10" spans="1:32" ht="29">
      <c r="AB10" s="156" t="s">
        <v>230</v>
      </c>
      <c r="AC10" s="73">
        <v>219.07701536487758</v>
      </c>
      <c r="AD10" s="73"/>
      <c r="AE10" s="155"/>
      <c r="AF10" s="155"/>
    </row>
    <row r="11" spans="1:32" ht="29">
      <c r="AB11" s="156" t="s">
        <v>179</v>
      </c>
      <c r="AC11" s="73">
        <v>322.08993650046398</v>
      </c>
      <c r="AD11" s="73"/>
      <c r="AE11" s="155"/>
      <c r="AF11" s="155"/>
    </row>
    <row r="12" spans="1:32">
      <c r="AB12" s="70" t="s">
        <v>181</v>
      </c>
      <c r="AC12" s="73">
        <v>154.89440871692483</v>
      </c>
      <c r="AD12" s="73"/>
      <c r="AE12" s="155"/>
      <c r="AF12" s="155"/>
    </row>
    <row r="13" spans="1:32">
      <c r="AB13" s="70" t="s">
        <v>183</v>
      </c>
      <c r="AC13" s="73">
        <v>181.55886188946903</v>
      </c>
      <c r="AD13" s="73"/>
      <c r="AE13" s="155"/>
      <c r="AF13" s="155"/>
    </row>
    <row r="14" spans="1:32">
      <c r="AE14" s="155"/>
      <c r="AF14" s="155"/>
    </row>
    <row r="15" spans="1:32">
      <c r="AB15" s="155"/>
      <c r="AC15" s="155"/>
      <c r="AD15" s="155"/>
      <c r="AE15" s="155"/>
      <c r="AF15" s="155"/>
    </row>
    <row r="16" spans="1:32">
      <c r="AB16" s="155"/>
      <c r="AC16" s="155"/>
      <c r="AD16" s="155"/>
      <c r="AE16" s="155"/>
      <c r="AF16" s="155"/>
    </row>
    <row r="17" spans="21:32">
      <c r="AB17" s="155"/>
      <c r="AC17" s="155"/>
      <c r="AD17" s="155"/>
      <c r="AE17" s="155"/>
      <c r="AF17" s="155"/>
    </row>
    <row r="18" spans="21:32">
      <c r="AB18" s="155"/>
      <c r="AC18" s="155"/>
      <c r="AD18" s="155"/>
      <c r="AE18" s="155"/>
      <c r="AF18" s="155"/>
    </row>
    <row r="19" spans="21:32">
      <c r="AB19" s="155"/>
      <c r="AC19" s="155"/>
      <c r="AD19" s="155"/>
      <c r="AE19" s="155"/>
      <c r="AF19" s="155"/>
    </row>
    <row r="20" spans="21:32">
      <c r="AB20" s="155"/>
      <c r="AC20" s="155"/>
      <c r="AD20" s="155"/>
      <c r="AE20" s="155"/>
      <c r="AF20" s="155"/>
    </row>
    <row r="21" spans="21:32">
      <c r="AB21" s="155"/>
      <c r="AC21" s="155"/>
      <c r="AD21" s="155"/>
      <c r="AE21" s="155"/>
      <c r="AF21" s="155"/>
    </row>
    <row r="22" spans="21:32">
      <c r="AB22" s="155"/>
      <c r="AC22" s="155"/>
      <c r="AD22" s="155"/>
      <c r="AE22" s="155"/>
      <c r="AF22" s="155"/>
    </row>
    <row r="23" spans="21:32">
      <c r="AB23" s="155"/>
      <c r="AC23" s="155"/>
      <c r="AD23" s="155"/>
      <c r="AE23" s="155"/>
      <c r="AF23" s="155"/>
    </row>
    <row r="24" spans="21:32">
      <c r="AB24" s="155"/>
      <c r="AC24" s="155"/>
      <c r="AD24" s="155"/>
      <c r="AE24" s="155"/>
      <c r="AF24" s="155"/>
    </row>
    <row r="25" spans="21:32">
      <c r="AB25" s="155"/>
      <c r="AC25" s="155"/>
      <c r="AD25" s="155"/>
      <c r="AE25" s="155"/>
      <c r="AF25" s="155"/>
    </row>
    <row r="26" spans="21:32">
      <c r="AB26" s="155"/>
      <c r="AC26" s="155"/>
      <c r="AD26" s="155"/>
      <c r="AE26" s="155"/>
      <c r="AF26" s="155"/>
    </row>
    <row r="27" spans="21:32">
      <c r="AB27" s="155"/>
      <c r="AC27" s="155"/>
      <c r="AD27" s="155"/>
      <c r="AE27" s="155"/>
      <c r="AF27" s="155"/>
    </row>
    <row r="28" spans="21:32">
      <c r="AB28" s="155"/>
      <c r="AC28" s="155"/>
      <c r="AD28" s="155"/>
      <c r="AE28" s="155"/>
      <c r="AF28" s="155"/>
    </row>
    <row r="29" spans="21:32">
      <c r="AB29" s="155"/>
      <c r="AC29" s="155"/>
      <c r="AD29" s="155"/>
      <c r="AE29" s="155"/>
      <c r="AF29" s="155"/>
    </row>
    <row r="30" spans="21:32">
      <c r="U30" s="71"/>
      <c r="AB30" s="155"/>
      <c r="AC30" s="155"/>
      <c r="AD30" s="155"/>
      <c r="AE30" s="155"/>
      <c r="AF30" s="155"/>
    </row>
    <row r="31" spans="21:32">
      <c r="U31" s="71"/>
      <c r="AB31" s="155"/>
      <c r="AC31" s="155"/>
      <c r="AD31" s="155"/>
      <c r="AE31" s="155"/>
      <c r="AF31" s="155"/>
    </row>
    <row r="32" spans="21:32">
      <c r="U32" s="71"/>
    </row>
    <row r="33" spans="1:29">
      <c r="U33" s="71"/>
    </row>
    <row r="34" spans="1:29" ht="16">
      <c r="A34" s="152" t="s">
        <v>290</v>
      </c>
      <c r="H34" s="152" t="s">
        <v>291</v>
      </c>
      <c r="P34" s="152" t="s">
        <v>292</v>
      </c>
      <c r="U34" s="71"/>
    </row>
    <row r="35" spans="1:29">
      <c r="U35" s="71"/>
      <c r="AC35" s="72" t="s">
        <v>293</v>
      </c>
    </row>
  </sheetData>
  <pageMargins left="0.75" right="0.75" top="1" bottom="1" header="0.5" footer="0.5"/>
  <pageSetup orientation="portrait" horizontalDpi="4294967292" verticalDpi="4294967292"/>
  <colBreaks count="1" manualBreakCount="1">
    <brk id="27" max="4"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1"/>
  <sheetViews>
    <sheetView showGridLines="0" workbookViewId="0">
      <pane ySplit="7" topLeftCell="A8" activePane="bottomLeft" state="frozen"/>
      <selection activeCell="A2" sqref="A2"/>
      <selection pane="bottomLeft"/>
    </sheetView>
  </sheetViews>
  <sheetFormatPr baseColWidth="10" defaultColWidth="10.7109375" defaultRowHeight="13"/>
  <cols>
    <col min="1" max="1" width="26.140625" style="3" customWidth="1"/>
    <col min="2" max="2" width="20.28515625" style="3" bestFit="1" customWidth="1"/>
    <col min="3" max="3" width="20.42578125" style="3" bestFit="1" customWidth="1"/>
    <col min="4" max="4" width="24.28515625" style="3" bestFit="1" customWidth="1"/>
    <col min="5" max="18" width="8.7109375" style="3" customWidth="1"/>
    <col min="19" max="16384" width="10.7109375" style="3"/>
  </cols>
  <sheetData>
    <row r="1" spans="1:18" ht="30" customHeight="1">
      <c r="A1" s="40" t="s">
        <v>281</v>
      </c>
      <c r="B1" s="2"/>
      <c r="C1" s="2"/>
      <c r="D1" s="2"/>
    </row>
    <row r="2" spans="1:18" ht="30" customHeight="1">
      <c r="A2" s="41" t="s">
        <v>229</v>
      </c>
      <c r="B2" s="4"/>
      <c r="C2" s="4"/>
      <c r="D2" s="4"/>
    </row>
    <row r="3" spans="1:18" ht="30" customHeight="1">
      <c r="A3" s="247" t="s">
        <v>296</v>
      </c>
      <c r="R3" s="5" t="s">
        <v>20</v>
      </c>
    </row>
    <row r="4" spans="1:18">
      <c r="R4" s="10" t="s">
        <v>295</v>
      </c>
    </row>
    <row r="6" spans="1:18" ht="34">
      <c r="A6" s="22" t="s">
        <v>289</v>
      </c>
      <c r="B6" s="22"/>
      <c r="C6" s="22"/>
      <c r="D6" s="22"/>
      <c r="E6" s="22"/>
      <c r="F6" s="22"/>
      <c r="G6" s="22"/>
      <c r="H6" s="22"/>
      <c r="I6" s="22"/>
      <c r="J6" s="23"/>
      <c r="K6" s="24"/>
      <c r="L6" s="25" t="s">
        <v>15</v>
      </c>
      <c r="M6" s="26"/>
      <c r="N6" s="26"/>
      <c r="O6" s="26"/>
      <c r="P6" s="26"/>
      <c r="Q6" s="26"/>
      <c r="R6" s="26"/>
    </row>
    <row r="7" spans="1:18" ht="31" thickBot="1">
      <c r="A7" s="115" t="s">
        <v>67</v>
      </c>
      <c r="B7" s="115" t="s">
        <v>44</v>
      </c>
      <c r="C7" s="123" t="s">
        <v>74</v>
      </c>
      <c r="D7" s="124" t="s">
        <v>75</v>
      </c>
      <c r="E7" s="125">
        <v>2021</v>
      </c>
      <c r="F7" s="125">
        <v>2022</v>
      </c>
      <c r="G7" s="125">
        <v>2023</v>
      </c>
      <c r="H7" s="125">
        <v>2024</v>
      </c>
      <c r="I7" s="125">
        <v>2025</v>
      </c>
      <c r="J7" s="125">
        <v>2026</v>
      </c>
      <c r="K7" s="126">
        <v>2027</v>
      </c>
      <c r="L7" s="127" t="s">
        <v>82</v>
      </c>
      <c r="M7" s="128" t="s">
        <v>83</v>
      </c>
      <c r="N7" s="128" t="s">
        <v>84</v>
      </c>
      <c r="O7" s="128" t="s">
        <v>85</v>
      </c>
      <c r="P7" s="128" t="s">
        <v>162</v>
      </c>
      <c r="Q7" s="128" t="s">
        <v>163</v>
      </c>
      <c r="R7" s="129" t="s">
        <v>267</v>
      </c>
    </row>
    <row r="8" spans="1:18" s="9" customFormat="1" ht="15" customHeight="1" thickTop="1">
      <c r="A8" s="135" t="s">
        <v>76</v>
      </c>
      <c r="B8" s="135" t="s">
        <v>259</v>
      </c>
      <c r="C8" s="135" t="s">
        <v>16</v>
      </c>
      <c r="D8" s="135" t="s">
        <v>260</v>
      </c>
      <c r="E8" s="136">
        <f>Market_Ref_currency!E8*$E$57</f>
        <v>298.05738311873085</v>
      </c>
      <c r="F8" s="136">
        <f>Market_Ref_currency!F8*Market_constant_EUR!$E$57</f>
        <v>327.863121430604</v>
      </c>
      <c r="G8" s="136">
        <f>Market_Ref_currency!G8*Market_constant_EUR!$E$57</f>
        <v>360.64943357366445</v>
      </c>
      <c r="H8" s="136">
        <f>Market_Ref_currency!H8*Market_constant_EUR!$E$57</f>
        <v>396.71437693103093</v>
      </c>
      <c r="I8" s="136">
        <f>Market_Ref_currency!I8*Market_constant_EUR!$E$57</f>
        <v>436.38581462413401</v>
      </c>
      <c r="J8" s="136">
        <f>Market_Ref_currency!J8*Market_constant_EUR!$E$57</f>
        <v>480.02439608654743</v>
      </c>
      <c r="K8" s="144">
        <f>Market_Ref_currency!K8*Market_constant_EUR!$E$57</f>
        <v>528.02683569520218</v>
      </c>
      <c r="L8" s="137">
        <v>0.21548351953134848</v>
      </c>
      <c r="M8" s="138">
        <v>0.19248573632976873</v>
      </c>
      <c r="N8" s="138">
        <v>0.21059562624532124</v>
      </c>
      <c r="O8" s="138">
        <v>0.22362130177047046</v>
      </c>
      <c r="P8" s="138">
        <v>0.22289339192718916</v>
      </c>
      <c r="Q8" s="138">
        <v>0.22112689249405948</v>
      </c>
      <c r="R8" s="137">
        <v>0.21954795092256862</v>
      </c>
    </row>
    <row r="9" spans="1:18" s="9" customFormat="1" ht="15" customHeight="1">
      <c r="A9" s="139" t="s">
        <v>76</v>
      </c>
      <c r="B9" s="139" t="s">
        <v>259</v>
      </c>
      <c r="C9" s="140" t="s">
        <v>226</v>
      </c>
      <c r="D9" s="139" t="s">
        <v>16</v>
      </c>
      <c r="E9" s="141">
        <f>Market_Ref_currency!E9*Market_constant_EUR!$E$57</f>
        <v>327.86312143060394</v>
      </c>
      <c r="F9" s="141">
        <f>Market_Ref_currency!F9*Market_constant_EUR!$E$57</f>
        <v>360.6494335736644</v>
      </c>
      <c r="G9" s="141">
        <f>Market_Ref_currency!G9*Market_constant_EUR!$E$57</f>
        <v>396.71437693103087</v>
      </c>
      <c r="H9" s="141">
        <f>Market_Ref_currency!H9*Market_constant_EUR!$E$57</f>
        <v>436.38581462413401</v>
      </c>
      <c r="I9" s="141">
        <f>Market_Ref_currency!I9*Market_constant_EUR!$E$57</f>
        <v>480.02439608654743</v>
      </c>
      <c r="J9" s="141">
        <f>Market_Ref_currency!J9*Market_constant_EUR!$E$57</f>
        <v>528.02683569520218</v>
      </c>
      <c r="K9" s="145">
        <f>Market_Ref_currency!K9*Market_constant_EUR!$E$57</f>
        <v>580.82951926472253</v>
      </c>
      <c r="L9" s="142">
        <v>0.26474141604940393</v>
      </c>
      <c r="M9" s="143">
        <v>0.23559341184754468</v>
      </c>
      <c r="N9" s="143">
        <v>0.25673481436456047</v>
      </c>
      <c r="O9" s="143">
        <v>0.27093989720295819</v>
      </c>
      <c r="P9" s="143">
        <v>0.26876928873553729</v>
      </c>
      <c r="Q9" s="143">
        <v>0.26480689166206206</v>
      </c>
      <c r="R9" s="142">
        <v>0.26530109861103934</v>
      </c>
    </row>
    <row r="10" spans="1:18" s="16" customFormat="1" ht="15" customHeight="1">
      <c r="A10" s="139" t="s">
        <v>76</v>
      </c>
      <c r="B10" s="139" t="s">
        <v>259</v>
      </c>
      <c r="C10" s="140" t="s">
        <v>227</v>
      </c>
      <c r="D10" s="139" t="s">
        <v>16</v>
      </c>
      <c r="E10" s="141">
        <f>Market_Ref_currency!E10*Market_constant_EUR!$E$57</f>
        <v>506.69755130184245</v>
      </c>
      <c r="F10" s="141">
        <f>Market_Ref_currency!F10*Market_constant_EUR!$E$57</f>
        <v>557.36730643202668</v>
      </c>
      <c r="G10" s="141">
        <f>Market_Ref_currency!G10*Market_constant_EUR!$E$57</f>
        <v>613.10403707522948</v>
      </c>
      <c r="H10" s="141">
        <f>Market_Ref_currency!H10*Market_constant_EUR!$E$57</f>
        <v>674.41444078275242</v>
      </c>
      <c r="I10" s="141">
        <f>Market_Ref_currency!I10*Market_constant_EUR!$E$57</f>
        <v>741.85588486102779</v>
      </c>
      <c r="J10" s="141">
        <f>Market_Ref_currency!J10*Market_constant_EUR!$E$57</f>
        <v>816.04147334713059</v>
      </c>
      <c r="K10" s="145">
        <f>Market_Ref_currency!K10*Market_constant_EUR!$E$57</f>
        <v>897.64562068184364</v>
      </c>
      <c r="L10" s="142">
        <v>0.16568534916010602</v>
      </c>
      <c r="M10" s="143">
        <v>0.1452019188553153</v>
      </c>
      <c r="N10" s="143">
        <v>0.15599201169960586</v>
      </c>
      <c r="O10" s="143">
        <v>0.16274165806421403</v>
      </c>
      <c r="P10" s="143">
        <v>0.15837751493416841</v>
      </c>
      <c r="Q10" s="143">
        <v>0.15384515498901985</v>
      </c>
      <c r="R10" s="142">
        <v>0.15773437602951468</v>
      </c>
    </row>
    <row r="11" spans="1:18" s="16" customFormat="1" ht="15" customHeight="1">
      <c r="A11" s="139" t="s">
        <v>76</v>
      </c>
      <c r="B11" s="139" t="s">
        <v>37</v>
      </c>
      <c r="C11" s="139" t="s">
        <v>16</v>
      </c>
      <c r="D11" s="139" t="s">
        <v>228</v>
      </c>
      <c r="E11" s="141">
        <f>Market_Ref_currency!E11*Market_constant_EUR!$E$57</f>
        <v>596.11476623746171</v>
      </c>
      <c r="F11" s="141">
        <f>Market_Ref_currency!F11*Market_constant_EUR!$E$57</f>
        <v>655.72624286120799</v>
      </c>
      <c r="G11" s="141">
        <f>Market_Ref_currency!G11*Market_constant_EUR!$E$57</f>
        <v>721.29886714732891</v>
      </c>
      <c r="H11" s="141">
        <f>Market_Ref_currency!H11*Market_constant_EUR!$E$57</f>
        <v>793.42875386206185</v>
      </c>
      <c r="I11" s="141">
        <f>Market_Ref_currency!I11*Market_constant_EUR!$E$57</f>
        <v>872.77162924826803</v>
      </c>
      <c r="J11" s="141">
        <f>Market_Ref_currency!J11*Market_constant_EUR!$E$57</f>
        <v>960.04879217309485</v>
      </c>
      <c r="K11" s="145">
        <f>Market_Ref_currency!K11*Market_constant_EUR!$E$57</f>
        <v>1056.0536713904044</v>
      </c>
      <c r="L11" s="142">
        <v>0.18371886356548206</v>
      </c>
      <c r="M11" s="143">
        <v>0.15842348057326006</v>
      </c>
      <c r="N11" s="143">
        <v>0.17730799333950897</v>
      </c>
      <c r="O11" s="143">
        <v>0.1926725113757104</v>
      </c>
      <c r="P11" s="143">
        <v>0.18849028624716158</v>
      </c>
      <c r="Q11" s="143">
        <v>0.18275383354502872</v>
      </c>
      <c r="R11" s="142">
        <v>0.18529192533861027</v>
      </c>
    </row>
    <row r="12" spans="1:18" s="16" customFormat="1" ht="15" customHeight="1">
      <c r="A12" s="139" t="s">
        <v>76</v>
      </c>
      <c r="B12" s="139" t="s">
        <v>37</v>
      </c>
      <c r="C12" s="140" t="s">
        <v>226</v>
      </c>
      <c r="D12" s="139" t="s">
        <v>16</v>
      </c>
      <c r="E12" s="141">
        <f>Market_Ref_currency!E12*Market_constant_EUR!$E$57</f>
        <v>625.92050454933485</v>
      </c>
      <c r="F12" s="141">
        <f>Market_Ref_currency!F12*Market_constant_EUR!$E$57</f>
        <v>688.51255500426839</v>
      </c>
      <c r="G12" s="141">
        <f>Market_Ref_currency!G12*Market_constant_EUR!$E$57</f>
        <v>757.36381050469538</v>
      </c>
      <c r="H12" s="141">
        <f>Market_Ref_currency!H12*Market_constant_EUR!$E$57</f>
        <v>833.10019155516488</v>
      </c>
      <c r="I12" s="141">
        <f>Market_Ref_currency!I12*Market_constant_EUR!$E$57</f>
        <v>916.41021071068144</v>
      </c>
      <c r="J12" s="141">
        <f>Market_Ref_currency!J12*Market_constant_EUR!$E$57</f>
        <v>1008.0512317817496</v>
      </c>
      <c r="K12" s="145">
        <f>Market_Ref_currency!K12*Market_constant_EUR!$E$57</f>
        <v>1108.8563549599246</v>
      </c>
      <c r="L12" s="142">
        <v>0.21020950589115794</v>
      </c>
      <c r="M12" s="143">
        <v>0.18164886290602977</v>
      </c>
      <c r="N12" s="143">
        <v>0.2106167392532603</v>
      </c>
      <c r="O12" s="143">
        <v>0.2382535435581965</v>
      </c>
      <c r="P12" s="143">
        <v>0.23454299230899811</v>
      </c>
      <c r="Q12" s="143">
        <v>0.22779714002038154</v>
      </c>
      <c r="R12" s="142">
        <v>0.22775658617055217</v>
      </c>
    </row>
    <row r="13" spans="1:18" s="16" customFormat="1" ht="15" customHeight="1">
      <c r="A13" s="139" t="s">
        <v>76</v>
      </c>
      <c r="B13" s="139" t="s">
        <v>37</v>
      </c>
      <c r="C13" s="140" t="s">
        <v>227</v>
      </c>
      <c r="D13" s="139" t="s">
        <v>16</v>
      </c>
      <c r="E13" s="141">
        <f>Market_Ref_currency!E13*Market_constant_EUR!$E$57</f>
        <v>804.75493442057336</v>
      </c>
      <c r="F13" s="141">
        <f>Market_Ref_currency!F13*Market_constant_EUR!$E$57</f>
        <v>885.23042786263068</v>
      </c>
      <c r="G13" s="141">
        <f>Market_Ref_currency!G13*Market_constant_EUR!$E$57</f>
        <v>973.75347064889377</v>
      </c>
      <c r="H13" s="141">
        <f>Market_Ref_currency!H13*Market_constant_EUR!$E$57</f>
        <v>1071.1288177137833</v>
      </c>
      <c r="I13" s="141">
        <f>Market_Ref_currency!I13*Market_constant_EUR!$E$57</f>
        <v>1178.2416994851617</v>
      </c>
      <c r="J13" s="141">
        <f>Market_Ref_currency!J13*Market_constant_EUR!$E$57</f>
        <v>1296.0658694336778</v>
      </c>
      <c r="K13" s="145">
        <f>Market_Ref_currency!K13*Market_constant_EUR!$E$57</f>
        <v>1425.6724563770456</v>
      </c>
      <c r="L13" s="142">
        <v>0.16631184986613978</v>
      </c>
      <c r="M13" s="143">
        <v>0.14258766169061587</v>
      </c>
      <c r="N13" s="143">
        <v>0.15382059858689434</v>
      </c>
      <c r="O13" s="143">
        <v>0.15894928579445256</v>
      </c>
      <c r="P13" s="143">
        <v>0.15208660912000749</v>
      </c>
      <c r="Q13" s="143">
        <v>0.14459971257795634</v>
      </c>
      <c r="R13" s="142">
        <v>0.15235255839260264</v>
      </c>
    </row>
    <row r="14" spans="1:18" s="16" customFormat="1" ht="15" customHeight="1" thickBot="1">
      <c r="A14" s="146" t="s">
        <v>76</v>
      </c>
      <c r="B14" s="146" t="s">
        <v>79</v>
      </c>
      <c r="C14" s="146" t="s">
        <v>79</v>
      </c>
      <c r="D14" s="146" t="s">
        <v>79</v>
      </c>
      <c r="E14" s="147">
        <f>Market_Ref_currency!E14*Market_constant_EUR!$E$57</f>
        <v>894.17214935619256</v>
      </c>
      <c r="F14" s="147">
        <f>Market_Ref_currency!F14*Market_constant_EUR!$E$57</f>
        <v>983.58936429181188</v>
      </c>
      <c r="G14" s="147">
        <f>Market_Ref_currency!G14*Market_constant_EUR!$E$57</f>
        <v>1081.9483007209931</v>
      </c>
      <c r="H14" s="147">
        <f>Market_Ref_currency!H14*Market_constant_EUR!$E$57</f>
        <v>1190.1431307930925</v>
      </c>
      <c r="I14" s="147">
        <f>Market_Ref_currency!I14*Market_constant_EUR!$E$57</f>
        <v>1309.1574438724019</v>
      </c>
      <c r="J14" s="147">
        <f>Market_Ref_currency!J14*Market_constant_EUR!$E$57</f>
        <v>1440.0731882596422</v>
      </c>
      <c r="K14" s="150">
        <f>Market_Ref_currency!K14*Market_constant_EUR!$E$57</f>
        <v>1584.0805070856065</v>
      </c>
      <c r="L14" s="148">
        <v>0.13751052432693345</v>
      </c>
      <c r="M14" s="149">
        <v>0.12331258874906204</v>
      </c>
      <c r="N14" s="149">
        <v>0.13606522691353096</v>
      </c>
      <c r="O14" s="149">
        <v>0.14373263322523555</v>
      </c>
      <c r="P14" s="149">
        <v>0.13875145088297458</v>
      </c>
      <c r="Q14" s="149">
        <v>0.13315164955932901</v>
      </c>
      <c r="R14" s="148">
        <v>0.13791858239876453</v>
      </c>
    </row>
    <row r="15" spans="1:18" s="9" customFormat="1" ht="15" customHeight="1" thickTop="1">
      <c r="A15" s="130" t="s">
        <v>170</v>
      </c>
      <c r="B15" s="130" t="s">
        <v>259</v>
      </c>
      <c r="C15" s="130" t="s">
        <v>16</v>
      </c>
      <c r="D15" s="130" t="s">
        <v>260</v>
      </c>
      <c r="E15" s="131">
        <f>Market_Ref_currency!E15*Market_constant_EUR!$E$57</f>
        <v>42.579626159818694</v>
      </c>
      <c r="F15" s="131">
        <f>Market_Ref_currency!F15*Market_constant_EUR!$E$57</f>
        <v>46.837588775800569</v>
      </c>
      <c r="G15" s="131">
        <f>Market_Ref_currency!G15*Market_constant_EUR!$E$57</f>
        <v>51.52134765338063</v>
      </c>
      <c r="H15" s="131">
        <f>Market_Ref_currency!H15*Market_constant_EUR!$E$57</f>
        <v>56.673482418718706</v>
      </c>
      <c r="I15" s="131">
        <f>Market_Ref_currency!I15*Market_constant_EUR!$E$57</f>
        <v>62.340830660590584</v>
      </c>
      <c r="J15" s="131">
        <f>Market_Ref_currency!J15*Market_constant_EUR!$E$57</f>
        <v>68.574913726649655</v>
      </c>
      <c r="K15" s="134">
        <f>Market_Ref_currency!K15*Market_constant_EUR!$E$57</f>
        <v>75.432405099314622</v>
      </c>
      <c r="L15" s="132">
        <v>0.24366885774800395</v>
      </c>
      <c r="M15" s="133">
        <v>0.21796205226798815</v>
      </c>
      <c r="N15" s="133">
        <v>0.23375938208463021</v>
      </c>
      <c r="O15" s="133">
        <v>0.24843692121157823</v>
      </c>
      <c r="P15" s="133">
        <v>0.24874520356076024</v>
      </c>
      <c r="Q15" s="133">
        <v>0.24959014563209947</v>
      </c>
      <c r="R15" s="132">
        <v>0.24511545620569275</v>
      </c>
    </row>
    <row r="16" spans="1:18" s="16" customFormat="1" ht="15" customHeight="1">
      <c r="A16" s="17" t="s">
        <v>170</v>
      </c>
      <c r="B16" s="17" t="s">
        <v>259</v>
      </c>
      <c r="C16" s="21" t="s">
        <v>226</v>
      </c>
      <c r="D16" s="17" t="s">
        <v>16</v>
      </c>
      <c r="E16" s="15">
        <f>Market_Ref_currency!E16*Market_constant_EUR!$E$57</f>
        <v>46.837588775800562</v>
      </c>
      <c r="F16" s="15">
        <f>Market_Ref_currency!F16*Market_constant_EUR!$E$57</f>
        <v>51.52134765338063</v>
      </c>
      <c r="G16" s="15">
        <f>Market_Ref_currency!G16*Market_constant_EUR!$E$57</f>
        <v>56.673482418718692</v>
      </c>
      <c r="H16" s="15">
        <f>Market_Ref_currency!H16*Market_constant_EUR!$E$57</f>
        <v>62.340830660590562</v>
      </c>
      <c r="I16" s="15">
        <f>Market_Ref_currency!I16*Market_constant_EUR!$E$57</f>
        <v>68.574913726649626</v>
      </c>
      <c r="J16" s="15">
        <f>Market_Ref_currency!J16*Market_constant_EUR!$E$57</f>
        <v>75.432405099314593</v>
      </c>
      <c r="K16" s="20">
        <f>Market_Ref_currency!K16*Market_constant_EUR!$E$57</f>
        <v>82.975645609246058</v>
      </c>
      <c r="L16" s="12">
        <v>0.30550611725036281</v>
      </c>
      <c r="M16" s="11">
        <v>0.2670429306179376</v>
      </c>
      <c r="N16" s="11">
        <v>0.28795596953313773</v>
      </c>
      <c r="O16" s="11">
        <v>0.30409998479188927</v>
      </c>
      <c r="P16" s="11">
        <v>0.30233064210979821</v>
      </c>
      <c r="Q16" s="11">
        <v>0.30114957579437673</v>
      </c>
      <c r="R16" s="12">
        <v>0.29886823967703702</v>
      </c>
    </row>
    <row r="17" spans="1:18" s="16" customFormat="1" ht="15" customHeight="1">
      <c r="A17" s="17" t="s">
        <v>170</v>
      </c>
      <c r="B17" s="17" t="s">
        <v>259</v>
      </c>
      <c r="C17" s="21" t="s">
        <v>227</v>
      </c>
      <c r="D17" s="17" t="s">
        <v>16</v>
      </c>
      <c r="E17" s="15">
        <f>Market_Ref_currency!E17*Market_constant_EUR!$E$57</f>
        <v>51.095551391782436</v>
      </c>
      <c r="F17" s="15">
        <f>Market_Ref_currency!F17*Market_constant_EUR!$E$57</f>
        <v>56.205106530960677</v>
      </c>
      <c r="G17" s="15">
        <f>Market_Ref_currency!G17*Market_constant_EUR!$E$57</f>
        <v>61.825617184056753</v>
      </c>
      <c r="H17" s="15">
        <f>Market_Ref_currency!H17*Market_constant_EUR!$E$57</f>
        <v>68.008178902462433</v>
      </c>
      <c r="I17" s="15">
        <f>Market_Ref_currency!I17*Market_constant_EUR!$E$57</f>
        <v>74.808996792708683</v>
      </c>
      <c r="J17" s="15">
        <f>Market_Ref_currency!J17*Market_constant_EUR!$E$57</f>
        <v>82.28989647197956</v>
      </c>
      <c r="K17" s="20">
        <f>Market_Ref_currency!K17*Market_constant_EUR!$E$57</f>
        <v>90.518886119177523</v>
      </c>
      <c r="L17" s="12">
        <v>0.18338977171601223</v>
      </c>
      <c r="M17" s="11">
        <v>0.16518078046852525</v>
      </c>
      <c r="N17" s="11">
        <v>0.17038153480425633</v>
      </c>
      <c r="O17" s="11">
        <v>0.17680506545137331</v>
      </c>
      <c r="P17" s="11">
        <v>0.17232780531901826</v>
      </c>
      <c r="Q17" s="11">
        <v>0.16790825901806961</v>
      </c>
      <c r="R17" s="12">
        <v>0.17185113886699432</v>
      </c>
    </row>
    <row r="18" spans="1:18" s="9" customFormat="1" ht="15" customHeight="1">
      <c r="A18" s="14" t="s">
        <v>170</v>
      </c>
      <c r="B18" s="14" t="s">
        <v>37</v>
      </c>
      <c r="C18" s="14" t="s">
        <v>16</v>
      </c>
      <c r="D18" s="14" t="s">
        <v>228</v>
      </c>
      <c r="E18" s="8">
        <f>Market_Ref_currency!E18*Market_constant_EUR!$E$57</f>
        <v>55.353514007764304</v>
      </c>
      <c r="F18" s="8">
        <f>Market_Ref_currency!F18*Market_constant_EUR!$E$57</f>
        <v>60.888865408540731</v>
      </c>
      <c r="G18" s="8">
        <f>Market_Ref_currency!G18*Market_constant_EUR!$E$57</f>
        <v>66.977751949394815</v>
      </c>
      <c r="H18" s="8">
        <f>Market_Ref_currency!H18*Market_constant_EUR!$E$57</f>
        <v>73.675527144334296</v>
      </c>
      <c r="I18" s="8">
        <f>Market_Ref_currency!I18*Market_constant_EUR!$E$57</f>
        <v>81.04307985876774</v>
      </c>
      <c r="J18" s="8">
        <f>Market_Ref_currency!J18*Market_constant_EUR!$E$57</f>
        <v>89.147387844644527</v>
      </c>
      <c r="K18" s="19">
        <f>Market_Ref_currency!K18*Market_constant_EUR!$E$57</f>
        <v>98.062126629108988</v>
      </c>
      <c r="L18" s="6">
        <v>0.20396364201626227</v>
      </c>
      <c r="M18" s="7">
        <v>0.17895279378438911</v>
      </c>
      <c r="N18" s="7">
        <v>0.20128769392953116</v>
      </c>
      <c r="O18" s="7">
        <v>0.21878406728797506</v>
      </c>
      <c r="P18" s="7">
        <v>0.21128381971855181</v>
      </c>
      <c r="Q18" s="7">
        <v>0.20417977264032205</v>
      </c>
      <c r="R18" s="6">
        <v>0.20886487838330403</v>
      </c>
    </row>
    <row r="19" spans="1:18" s="9" customFormat="1" ht="15" customHeight="1">
      <c r="A19" s="17" t="s">
        <v>170</v>
      </c>
      <c r="B19" s="17" t="s">
        <v>37</v>
      </c>
      <c r="C19" s="21" t="s">
        <v>226</v>
      </c>
      <c r="D19" s="17" t="s">
        <v>16</v>
      </c>
      <c r="E19" s="15">
        <f>Market_Ref_currency!E19*Market_constant_EUR!$E$57</f>
        <v>59.611476623746171</v>
      </c>
      <c r="F19" s="15">
        <f>Market_Ref_currency!F19*Market_constant_EUR!$E$57</f>
        <v>65.572624286120785</v>
      </c>
      <c r="G19" s="15">
        <f>Market_Ref_currency!G19*Market_constant_EUR!$E$57</f>
        <v>72.129886714732876</v>
      </c>
      <c r="H19" s="15">
        <f>Market_Ref_currency!H19*Market_constant_EUR!$E$57</f>
        <v>79.342875386206174</v>
      </c>
      <c r="I19" s="15">
        <f>Market_Ref_currency!I19*Market_constant_EUR!$E$57</f>
        <v>87.277162924826797</v>
      </c>
      <c r="J19" s="15">
        <f>Market_Ref_currency!J19*Market_constant_EUR!$E$57</f>
        <v>96.00487921730948</v>
      </c>
      <c r="K19" s="20">
        <f>Market_Ref_currency!K19*Market_constant_EUR!$E$57</f>
        <v>105.60536713904044</v>
      </c>
      <c r="L19" s="12">
        <v>0.23162334195854695</v>
      </c>
      <c r="M19" s="11">
        <v>0.20203321855771295</v>
      </c>
      <c r="N19" s="11">
        <v>0.24468444251881349</v>
      </c>
      <c r="O19" s="11">
        <v>0.28348401485733365</v>
      </c>
      <c r="P19" s="11">
        <v>0.27639891778312053</v>
      </c>
      <c r="Q19" s="11">
        <v>0.26911605229670377</v>
      </c>
      <c r="R19" s="12">
        <v>0.26833615479907946</v>
      </c>
    </row>
    <row r="20" spans="1:18" s="16" customFormat="1" ht="15" customHeight="1" thickBot="1">
      <c r="A20" s="17" t="s">
        <v>170</v>
      </c>
      <c r="B20" s="17" t="s">
        <v>37</v>
      </c>
      <c r="C20" s="21" t="s">
        <v>227</v>
      </c>
      <c r="D20" s="17" t="s">
        <v>16</v>
      </c>
      <c r="E20" s="15">
        <f>Market_Ref_currency!E20*Market_constant_EUR!$E$57</f>
        <v>63.869439239728045</v>
      </c>
      <c r="F20" s="15">
        <f>Market_Ref_currency!F20*Market_constant_EUR!$E$57</f>
        <v>70.256383163700846</v>
      </c>
      <c r="G20" s="15">
        <f>Market_Ref_currency!G20*Market_constant_EUR!$E$57</f>
        <v>77.282021480070938</v>
      </c>
      <c r="H20" s="15">
        <f>Market_Ref_currency!H20*Market_constant_EUR!$E$57</f>
        <v>85.010223628078037</v>
      </c>
      <c r="I20" s="15">
        <f>Market_Ref_currency!I20*Market_constant_EUR!$E$57</f>
        <v>93.511245990885854</v>
      </c>
      <c r="J20" s="15">
        <f>Market_Ref_currency!J20*Market_constant_EUR!$E$57</f>
        <v>102.86237058997445</v>
      </c>
      <c r="K20" s="20">
        <f>Market_Ref_currency!K20*Market_constant_EUR!$E$57</f>
        <v>113.1486076489719</v>
      </c>
      <c r="L20" s="12">
        <v>0.18646312709493218</v>
      </c>
      <c r="M20" s="11">
        <v>0.16379378427340341</v>
      </c>
      <c r="N20" s="11">
        <v>0.17184858526682545</v>
      </c>
      <c r="O20" s="11">
        <v>0.17216547509063962</v>
      </c>
      <c r="P20" s="11">
        <v>0.15991040149904312</v>
      </c>
      <c r="Q20" s="11">
        <v>0.14780222873050519</v>
      </c>
      <c r="R20" s="12">
        <v>0.16288825189148359</v>
      </c>
    </row>
    <row r="21" spans="1:18" s="16" customFormat="1" ht="15" customHeight="1" thickTop="1">
      <c r="A21" s="130" t="s">
        <v>173</v>
      </c>
      <c r="B21" s="130" t="s">
        <v>259</v>
      </c>
      <c r="C21" s="130" t="s">
        <v>16</v>
      </c>
      <c r="D21" s="130" t="s">
        <v>260</v>
      </c>
      <c r="E21" s="131">
        <f>Market_Ref_currency!E21*Market_constant_EUR!$E$57</f>
        <v>42.579626159818694</v>
      </c>
      <c r="F21" s="131">
        <f>Market_Ref_currency!F21*Market_constant_EUR!$E$57</f>
        <v>46.837588775800569</v>
      </c>
      <c r="G21" s="131">
        <f>Market_Ref_currency!G21*Market_constant_EUR!$E$57</f>
        <v>51.52134765338063</v>
      </c>
      <c r="H21" s="131">
        <f>Market_Ref_currency!H21*Market_constant_EUR!$E$57</f>
        <v>56.673482418718706</v>
      </c>
      <c r="I21" s="131">
        <f>Market_Ref_currency!I21*Market_constant_EUR!$E$57</f>
        <v>62.340830660590584</v>
      </c>
      <c r="J21" s="131">
        <f>Market_Ref_currency!J21*Market_constant_EUR!$E$57</f>
        <v>68.574913726649655</v>
      </c>
      <c r="K21" s="134">
        <f>Market_Ref_currency!K21*Market_constant_EUR!$E$57</f>
        <v>75.432405099314622</v>
      </c>
      <c r="L21" s="132">
        <v>0.21798745802257735</v>
      </c>
      <c r="M21" s="133">
        <v>0.20175171164896755</v>
      </c>
      <c r="N21" s="133">
        <v>0.21738413261316536</v>
      </c>
      <c r="O21" s="133">
        <v>0.22545966265035156</v>
      </c>
      <c r="P21" s="133">
        <v>0.21993578784262247</v>
      </c>
      <c r="Q21" s="133">
        <v>0.21428283732192677</v>
      </c>
      <c r="R21" s="132">
        <v>0.21925872339221586</v>
      </c>
    </row>
    <row r="22" spans="1:18" s="9" customFormat="1" ht="15" customHeight="1">
      <c r="A22" s="17" t="s">
        <v>173</v>
      </c>
      <c r="B22" s="17" t="s">
        <v>259</v>
      </c>
      <c r="C22" s="21" t="s">
        <v>226</v>
      </c>
      <c r="D22" s="17" t="s">
        <v>16</v>
      </c>
      <c r="E22" s="15">
        <f>Market_Ref_currency!E22*Market_constant_EUR!$E$57</f>
        <v>46.837588775800562</v>
      </c>
      <c r="F22" s="15">
        <f>Market_Ref_currency!F22*Market_constant_EUR!$E$57</f>
        <v>51.52134765338063</v>
      </c>
      <c r="G22" s="15">
        <f>Market_Ref_currency!G22*Market_constant_EUR!$E$57</f>
        <v>56.673482418718692</v>
      </c>
      <c r="H22" s="15">
        <f>Market_Ref_currency!H22*Market_constant_EUR!$E$57</f>
        <v>62.340830660590562</v>
      </c>
      <c r="I22" s="15">
        <f>Market_Ref_currency!I22*Market_constant_EUR!$E$57</f>
        <v>68.574913726649626</v>
      </c>
      <c r="J22" s="15">
        <f>Market_Ref_currency!J22*Market_constant_EUR!$E$57</f>
        <v>75.432405099314593</v>
      </c>
      <c r="K22" s="20">
        <f>Market_Ref_currency!K22*Market_constant_EUR!$E$57</f>
        <v>82.975645609246058</v>
      </c>
      <c r="L22" s="12">
        <v>0.27007466921248247</v>
      </c>
      <c r="M22" s="11">
        <v>0.25208965165924058</v>
      </c>
      <c r="N22" s="11">
        <v>0.26066475147422419</v>
      </c>
      <c r="O22" s="11">
        <v>0.26193143194789292</v>
      </c>
      <c r="P22" s="11">
        <v>0.25097994235540333</v>
      </c>
      <c r="Q22" s="11">
        <v>0.24125534194796927</v>
      </c>
      <c r="R22" s="12">
        <v>0.25368003929078031</v>
      </c>
    </row>
    <row r="23" spans="1:18" s="16" customFormat="1" ht="15" customHeight="1">
      <c r="A23" s="17" t="s">
        <v>173</v>
      </c>
      <c r="B23" s="17" t="s">
        <v>259</v>
      </c>
      <c r="C23" s="21" t="s">
        <v>227</v>
      </c>
      <c r="D23" s="17" t="s">
        <v>16</v>
      </c>
      <c r="E23" s="15">
        <f>Market_Ref_currency!E23*Market_constant_EUR!$E$57</f>
        <v>51.095551391782436</v>
      </c>
      <c r="F23" s="15">
        <f>Market_Ref_currency!F23*Market_constant_EUR!$E$57</f>
        <v>56.205106530960677</v>
      </c>
      <c r="G23" s="15">
        <f>Market_Ref_currency!G23*Market_constant_EUR!$E$57</f>
        <v>61.825617184056753</v>
      </c>
      <c r="H23" s="15">
        <f>Market_Ref_currency!H23*Market_constant_EUR!$E$57</f>
        <v>68.008178902462433</v>
      </c>
      <c r="I23" s="15">
        <f>Market_Ref_currency!I23*Market_constant_EUR!$E$57</f>
        <v>74.808996792708683</v>
      </c>
      <c r="J23" s="15">
        <f>Market_Ref_currency!J23*Market_constant_EUR!$E$57</f>
        <v>82.28989647197956</v>
      </c>
      <c r="K23" s="20">
        <f>Market_Ref_currency!K23*Market_constant_EUR!$E$57</f>
        <v>90.518886119177523</v>
      </c>
      <c r="L23" s="12">
        <v>0.14770561913516733</v>
      </c>
      <c r="M23" s="11">
        <v>0.12658834992115975</v>
      </c>
      <c r="N23" s="11">
        <v>0.14555933855204684</v>
      </c>
      <c r="O23" s="11">
        <v>0.15885267704770922</v>
      </c>
      <c r="P23" s="11">
        <v>0.15819810673382584</v>
      </c>
      <c r="Q23" s="11">
        <v>0.15634540437050393</v>
      </c>
      <c r="R23" s="12">
        <v>0.15472631208414489</v>
      </c>
    </row>
    <row r="24" spans="1:18" s="16" customFormat="1" ht="15" customHeight="1">
      <c r="A24" s="14" t="s">
        <v>173</v>
      </c>
      <c r="B24" s="14" t="s">
        <v>37</v>
      </c>
      <c r="C24" s="14" t="s">
        <v>16</v>
      </c>
      <c r="D24" s="14" t="s">
        <v>228</v>
      </c>
      <c r="E24" s="8">
        <f>Market_Ref_currency!E24*Market_constant_EUR!$E$57</f>
        <v>55.353514007764304</v>
      </c>
      <c r="F24" s="8">
        <f>Market_Ref_currency!F24*Market_constant_EUR!$E$57</f>
        <v>60.888865408540731</v>
      </c>
      <c r="G24" s="8">
        <f>Market_Ref_currency!G24*Market_constant_EUR!$E$57</f>
        <v>66.977751949394815</v>
      </c>
      <c r="H24" s="8">
        <f>Market_Ref_currency!H24*Market_constant_EUR!$E$57</f>
        <v>73.675527144334296</v>
      </c>
      <c r="I24" s="8">
        <f>Market_Ref_currency!I24*Market_constant_EUR!$E$57</f>
        <v>81.04307985876774</v>
      </c>
      <c r="J24" s="8">
        <f>Market_Ref_currency!J24*Market_constant_EUR!$E$57</f>
        <v>89.147387844644527</v>
      </c>
      <c r="K24" s="19">
        <f>Market_Ref_currency!K24*Market_constant_EUR!$E$57</f>
        <v>98.062126629108988</v>
      </c>
      <c r="L24" s="6">
        <v>0.1816709724097898</v>
      </c>
      <c r="M24" s="7">
        <v>0.14720424138103128</v>
      </c>
      <c r="N24" s="7">
        <v>0.17003056858813159</v>
      </c>
      <c r="O24" s="7">
        <v>0.18704717044982111</v>
      </c>
      <c r="P24" s="7">
        <v>0.17998776594809218</v>
      </c>
      <c r="Q24" s="7">
        <v>0.17413252648748823</v>
      </c>
      <c r="R24" s="6">
        <v>0.17778210746879686</v>
      </c>
    </row>
    <row r="25" spans="1:18" s="9" customFormat="1" ht="15" customHeight="1">
      <c r="A25" s="17" t="s">
        <v>173</v>
      </c>
      <c r="B25" s="17" t="s">
        <v>37</v>
      </c>
      <c r="C25" s="21" t="s">
        <v>226</v>
      </c>
      <c r="D25" s="17" t="s">
        <v>16</v>
      </c>
      <c r="E25" s="15">
        <f>Market_Ref_currency!E25*Market_constant_EUR!$E$57</f>
        <v>59.611476623746171</v>
      </c>
      <c r="F25" s="15">
        <f>Market_Ref_currency!F25*Market_constant_EUR!$E$57</f>
        <v>65.572624286120785</v>
      </c>
      <c r="G25" s="15">
        <f>Market_Ref_currency!G25*Market_constant_EUR!$E$57</f>
        <v>72.129886714732876</v>
      </c>
      <c r="H25" s="15">
        <f>Market_Ref_currency!H25*Market_constant_EUR!$E$57</f>
        <v>79.342875386206174</v>
      </c>
      <c r="I25" s="15">
        <f>Market_Ref_currency!I25*Market_constant_EUR!$E$57</f>
        <v>87.277162924826797</v>
      </c>
      <c r="J25" s="15">
        <f>Market_Ref_currency!J25*Market_constant_EUR!$E$57</f>
        <v>96.00487921730948</v>
      </c>
      <c r="K25" s="20">
        <f>Market_Ref_currency!K25*Market_constant_EUR!$E$57</f>
        <v>105.60536713904044</v>
      </c>
      <c r="L25" s="12">
        <v>0.21531531499579271</v>
      </c>
      <c r="M25" s="11">
        <v>0.17563519290144081</v>
      </c>
      <c r="N25" s="11">
        <v>0.20342420660930438</v>
      </c>
      <c r="O25" s="11">
        <v>0.22625994814387962</v>
      </c>
      <c r="P25" s="11">
        <v>0.21252235408174447</v>
      </c>
      <c r="Q25" s="11">
        <v>0.20195814864906936</v>
      </c>
      <c r="R25" s="12">
        <v>0.21100265888855052</v>
      </c>
    </row>
    <row r="26" spans="1:18" s="16" customFormat="1" ht="15" customHeight="1" thickBot="1">
      <c r="A26" s="17" t="s">
        <v>173</v>
      </c>
      <c r="B26" s="17" t="s">
        <v>37</v>
      </c>
      <c r="C26" s="21" t="s">
        <v>227</v>
      </c>
      <c r="D26" s="17" t="s">
        <v>16</v>
      </c>
      <c r="E26" s="15">
        <f>Market_Ref_currency!E26*Market_constant_EUR!$E$57</f>
        <v>63.869439239728045</v>
      </c>
      <c r="F26" s="15">
        <f>Market_Ref_currency!F26*Market_constant_EUR!$E$57</f>
        <v>70.256383163700846</v>
      </c>
      <c r="G26" s="15">
        <f>Market_Ref_currency!G26*Market_constant_EUR!$E$57</f>
        <v>77.282021480070938</v>
      </c>
      <c r="H26" s="15">
        <f>Market_Ref_currency!H26*Market_constant_EUR!$E$57</f>
        <v>85.010223628078037</v>
      </c>
      <c r="I26" s="15">
        <f>Market_Ref_currency!I26*Market_constant_EUR!$E$57</f>
        <v>93.511245990885854</v>
      </c>
      <c r="J26" s="15">
        <f>Market_Ref_currency!J26*Market_constant_EUR!$E$57</f>
        <v>102.86237058997445</v>
      </c>
      <c r="K26" s="20">
        <f>Market_Ref_currency!K26*Market_constant_EUR!$E$57</f>
        <v>113.1486076489719</v>
      </c>
      <c r="L26" s="12">
        <v>0.15406400449213553</v>
      </c>
      <c r="M26" s="11">
        <v>0.12263695807578112</v>
      </c>
      <c r="N26" s="11">
        <v>0.13981277729250818</v>
      </c>
      <c r="O26" s="11">
        <v>0.14958337174591341</v>
      </c>
      <c r="P26" s="11">
        <v>0.14683104397723135</v>
      </c>
      <c r="Q26" s="11">
        <v>0.14415046630860018</v>
      </c>
      <c r="R26" s="12">
        <v>0.14508874016457995</v>
      </c>
    </row>
    <row r="27" spans="1:18" s="16" customFormat="1" ht="15" customHeight="1" thickTop="1">
      <c r="A27" s="130" t="s">
        <v>80</v>
      </c>
      <c r="B27" s="130" t="s">
        <v>259</v>
      </c>
      <c r="C27" s="130" t="s">
        <v>16</v>
      </c>
      <c r="D27" s="130" t="s">
        <v>260</v>
      </c>
      <c r="E27" s="131">
        <f>Market_Ref_currency!E27*Market_constant_EUR!$E$57</f>
        <v>42.579626159818694</v>
      </c>
      <c r="F27" s="131">
        <f>Market_Ref_currency!F27*Market_constant_EUR!$E$57</f>
        <v>46.837588775800569</v>
      </c>
      <c r="G27" s="131">
        <f>Market_Ref_currency!G27*Market_constant_EUR!$E$57</f>
        <v>51.52134765338063</v>
      </c>
      <c r="H27" s="131">
        <f>Market_Ref_currency!H27*Market_constant_EUR!$E$57</f>
        <v>56.673482418718706</v>
      </c>
      <c r="I27" s="131">
        <f>Market_Ref_currency!I27*Market_constant_EUR!$E$57</f>
        <v>62.340830660590584</v>
      </c>
      <c r="J27" s="131">
        <f>Market_Ref_currency!J27*Market_constant_EUR!$E$57</f>
        <v>68.574913726649655</v>
      </c>
      <c r="K27" s="134">
        <f>Market_Ref_currency!K27*Market_constant_EUR!$E$57</f>
        <v>75.432405099314622</v>
      </c>
      <c r="L27" s="132">
        <v>0.21082023652530824</v>
      </c>
      <c r="M27" s="133">
        <v>0.1781654862250901</v>
      </c>
      <c r="N27" s="133">
        <v>0.20282178093084413</v>
      </c>
      <c r="O27" s="133">
        <v>0.20525852408816836</v>
      </c>
      <c r="P27" s="133">
        <v>0.20104664085975132</v>
      </c>
      <c r="Q27" s="133">
        <v>0.18937620983167958</v>
      </c>
      <c r="R27" s="132">
        <v>0.19961021142701085</v>
      </c>
    </row>
    <row r="28" spans="1:18" s="9" customFormat="1" ht="15" customHeight="1">
      <c r="A28" s="17" t="s">
        <v>80</v>
      </c>
      <c r="B28" s="17" t="s">
        <v>259</v>
      </c>
      <c r="C28" s="21" t="s">
        <v>226</v>
      </c>
      <c r="D28" s="17" t="s">
        <v>16</v>
      </c>
      <c r="E28" s="15">
        <f>Market_Ref_currency!E28*Market_constant_EUR!$E$57</f>
        <v>46.837588775800562</v>
      </c>
      <c r="F28" s="15">
        <f>Market_Ref_currency!F28*Market_constant_EUR!$E$57</f>
        <v>51.52134765338063</v>
      </c>
      <c r="G28" s="15">
        <f>Market_Ref_currency!G28*Market_constant_EUR!$E$57</f>
        <v>56.673482418718692</v>
      </c>
      <c r="H28" s="15">
        <f>Market_Ref_currency!H28*Market_constant_EUR!$E$57</f>
        <v>62.340830660590562</v>
      </c>
      <c r="I28" s="15">
        <f>Market_Ref_currency!I28*Market_constant_EUR!$E$57</f>
        <v>68.574913726649626</v>
      </c>
      <c r="J28" s="15">
        <f>Market_Ref_currency!J28*Market_constant_EUR!$E$57</f>
        <v>75.432405099314593</v>
      </c>
      <c r="K28" s="20">
        <f>Market_Ref_currency!K28*Market_constant_EUR!$E$57</f>
        <v>82.975645609246058</v>
      </c>
      <c r="L28" s="12">
        <v>0.24837439652385873</v>
      </c>
      <c r="M28" s="11">
        <v>0.20955214389863119</v>
      </c>
      <c r="N28" s="11">
        <v>0.2399282548986974</v>
      </c>
      <c r="O28" s="11">
        <v>0.24502527461497592</v>
      </c>
      <c r="P28" s="11">
        <v>0.24071383588866357</v>
      </c>
      <c r="Q28" s="11">
        <v>0.22422263853164126</v>
      </c>
      <c r="R28" s="12">
        <v>0.2374472333862967</v>
      </c>
    </row>
    <row r="29" spans="1:18" s="9" customFormat="1" ht="15" customHeight="1">
      <c r="A29" s="17" t="s">
        <v>80</v>
      </c>
      <c r="B29" s="17" t="s">
        <v>259</v>
      </c>
      <c r="C29" s="21" t="s">
        <v>227</v>
      </c>
      <c r="D29" s="17" t="s">
        <v>16</v>
      </c>
      <c r="E29" s="15">
        <f>Market_Ref_currency!E29*Market_constant_EUR!$E$57</f>
        <v>51.095551391782436</v>
      </c>
      <c r="F29" s="15">
        <f>Market_Ref_currency!F29*Market_constant_EUR!$E$57</f>
        <v>56.205106530960677</v>
      </c>
      <c r="G29" s="15">
        <f>Market_Ref_currency!G29*Market_constant_EUR!$E$57</f>
        <v>61.825617184056753</v>
      </c>
      <c r="H29" s="15">
        <f>Market_Ref_currency!H29*Market_constant_EUR!$E$57</f>
        <v>68.008178902462433</v>
      </c>
      <c r="I29" s="15">
        <f>Market_Ref_currency!I29*Market_constant_EUR!$E$57</f>
        <v>74.808996792708683</v>
      </c>
      <c r="J29" s="15">
        <f>Market_Ref_currency!J29*Market_constant_EUR!$E$57</f>
        <v>82.28989647197956</v>
      </c>
      <c r="K29" s="20">
        <f>Market_Ref_currency!K29*Market_constant_EUR!$E$57</f>
        <v>90.518886119177523</v>
      </c>
      <c r="L29" s="12">
        <v>0.16344584245253291</v>
      </c>
      <c r="M29" s="11">
        <v>0.13568109810923312</v>
      </c>
      <c r="N29" s="11">
        <v>0.14932813700069536</v>
      </c>
      <c r="O29" s="11">
        <v>0.14341060138651907</v>
      </c>
      <c r="P29" s="11">
        <v>0.13387090113334965</v>
      </c>
      <c r="Q29" s="11">
        <v>0.12480376103221902</v>
      </c>
      <c r="R29" s="12">
        <v>0.13781500257736612</v>
      </c>
    </row>
    <row r="30" spans="1:18" s="16" customFormat="1" ht="15" customHeight="1">
      <c r="A30" s="14" t="s">
        <v>80</v>
      </c>
      <c r="B30" s="14" t="s">
        <v>37</v>
      </c>
      <c r="C30" s="14" t="s">
        <v>16</v>
      </c>
      <c r="D30" s="14" t="s">
        <v>228</v>
      </c>
      <c r="E30" s="8">
        <f>Market_Ref_currency!E30*Market_constant_EUR!$E$57</f>
        <v>55.353514007764304</v>
      </c>
      <c r="F30" s="8">
        <f>Market_Ref_currency!F30*Market_constant_EUR!$E$57</f>
        <v>60.888865408540731</v>
      </c>
      <c r="G30" s="8">
        <f>Market_Ref_currency!G30*Market_constant_EUR!$E$57</f>
        <v>66.977751949394815</v>
      </c>
      <c r="H30" s="8">
        <f>Market_Ref_currency!H30*Market_constant_EUR!$E$57</f>
        <v>73.675527144334296</v>
      </c>
      <c r="I30" s="8">
        <f>Market_Ref_currency!I30*Market_constant_EUR!$E$57</f>
        <v>81.04307985876774</v>
      </c>
      <c r="J30" s="8">
        <f>Market_Ref_currency!J30*Market_constant_EUR!$E$57</f>
        <v>89.147387844644527</v>
      </c>
      <c r="K30" s="19">
        <f>Market_Ref_currency!K30*Market_constant_EUR!$E$57</f>
        <v>98.062126629108988</v>
      </c>
      <c r="L30" s="6">
        <v>0.16765791924607831</v>
      </c>
      <c r="M30" s="7">
        <v>0.13514322405714219</v>
      </c>
      <c r="N30" s="7">
        <v>0.15533350259421086</v>
      </c>
      <c r="O30" s="7">
        <v>0.15660608893639272</v>
      </c>
      <c r="P30" s="7">
        <v>0.15184627857477917</v>
      </c>
      <c r="Q30" s="7">
        <v>0.14152533312991356</v>
      </c>
      <c r="R30" s="6">
        <v>0.15131252615397561</v>
      </c>
    </row>
    <row r="31" spans="1:18" s="16" customFormat="1" ht="15" customHeight="1">
      <c r="A31" s="17" t="s">
        <v>80</v>
      </c>
      <c r="B31" s="17" t="s">
        <v>37</v>
      </c>
      <c r="C31" s="21" t="s">
        <v>226</v>
      </c>
      <c r="D31" s="17" t="s">
        <v>16</v>
      </c>
      <c r="E31" s="15">
        <f>Market_Ref_currency!E31*Market_constant_EUR!$E$57</f>
        <v>59.611476623746171</v>
      </c>
      <c r="F31" s="15">
        <f>Market_Ref_currency!F31*Market_constant_EUR!$E$57</f>
        <v>65.572624286120785</v>
      </c>
      <c r="G31" s="15">
        <f>Market_Ref_currency!G31*Market_constant_EUR!$E$57</f>
        <v>72.129886714732876</v>
      </c>
      <c r="H31" s="15">
        <f>Market_Ref_currency!H31*Market_constant_EUR!$E$57</f>
        <v>79.342875386206174</v>
      </c>
      <c r="I31" s="15">
        <f>Market_Ref_currency!I31*Market_constant_EUR!$E$57</f>
        <v>87.277162924826797</v>
      </c>
      <c r="J31" s="15">
        <f>Market_Ref_currency!J31*Market_constant_EUR!$E$57</f>
        <v>96.00487921730948</v>
      </c>
      <c r="K31" s="20">
        <f>Market_Ref_currency!K31*Market_constant_EUR!$E$57</f>
        <v>105.60536713904044</v>
      </c>
      <c r="L31" s="12">
        <v>0.19005412865799154</v>
      </c>
      <c r="M31" s="11">
        <v>0.15767904171117952</v>
      </c>
      <c r="N31" s="11">
        <v>0.17901992088998275</v>
      </c>
      <c r="O31" s="11">
        <v>0.18725198266986331</v>
      </c>
      <c r="P31" s="11">
        <v>0.18558539351213033</v>
      </c>
      <c r="Q31" s="11">
        <v>0.17183795330768858</v>
      </c>
      <c r="R31" s="12">
        <v>0.18090812752095964</v>
      </c>
    </row>
    <row r="32" spans="1:18" s="9" customFormat="1" ht="15" customHeight="1" thickBot="1">
      <c r="A32" s="17" t="s">
        <v>80</v>
      </c>
      <c r="B32" s="17" t="s">
        <v>37</v>
      </c>
      <c r="C32" s="21" t="s">
        <v>227</v>
      </c>
      <c r="D32" s="17" t="s">
        <v>16</v>
      </c>
      <c r="E32" s="15">
        <f>Market_Ref_currency!E32*Market_constant_EUR!$E$57</f>
        <v>63.869439239728045</v>
      </c>
      <c r="F32" s="15">
        <f>Market_Ref_currency!F32*Market_constant_EUR!$E$57</f>
        <v>70.256383163700846</v>
      </c>
      <c r="G32" s="15">
        <f>Market_Ref_currency!G32*Market_constant_EUR!$E$57</f>
        <v>77.282021480070938</v>
      </c>
      <c r="H32" s="15">
        <f>Market_Ref_currency!H32*Market_constant_EUR!$E$57</f>
        <v>85.010223628078037</v>
      </c>
      <c r="I32" s="15">
        <f>Market_Ref_currency!I32*Market_constant_EUR!$E$57</f>
        <v>93.511245990885854</v>
      </c>
      <c r="J32" s="15">
        <f>Market_Ref_currency!J32*Market_constant_EUR!$E$57</f>
        <v>102.86237058997445</v>
      </c>
      <c r="K32" s="20">
        <f>Market_Ref_currency!K32*Market_constant_EUR!$E$57</f>
        <v>113.1486076489719</v>
      </c>
      <c r="L32" s="12">
        <v>0.1505715977859905</v>
      </c>
      <c r="M32" s="11">
        <v>0.11736041196367175</v>
      </c>
      <c r="N32" s="11">
        <v>0.13596832854011476</v>
      </c>
      <c r="O32" s="11">
        <v>0.13060154620613162</v>
      </c>
      <c r="P32" s="11">
        <v>0.12178247367856709</v>
      </c>
      <c r="Q32" s="11">
        <v>0.11297850068170923</v>
      </c>
      <c r="R32" s="12">
        <v>0.12529867102179293</v>
      </c>
    </row>
    <row r="33" spans="1:18" s="16" customFormat="1" ht="15" customHeight="1" thickTop="1">
      <c r="A33" s="130" t="s">
        <v>81</v>
      </c>
      <c r="B33" s="130" t="s">
        <v>259</v>
      </c>
      <c r="C33" s="130" t="s">
        <v>16</v>
      </c>
      <c r="D33" s="130" t="s">
        <v>260</v>
      </c>
      <c r="E33" s="131">
        <f>Market_Ref_currency!E33*Market_constant_EUR!$E$57</f>
        <v>42.579626159818694</v>
      </c>
      <c r="F33" s="131">
        <f>Market_Ref_currency!F33*Market_constant_EUR!$E$57</f>
        <v>46.837588775800569</v>
      </c>
      <c r="G33" s="131">
        <f>Market_Ref_currency!G33*Market_constant_EUR!$E$57</f>
        <v>51.52134765338063</v>
      </c>
      <c r="H33" s="131">
        <f>Market_Ref_currency!H33*Market_constant_EUR!$E$57</f>
        <v>56.673482418718706</v>
      </c>
      <c r="I33" s="131">
        <f>Market_Ref_currency!I33*Market_constant_EUR!$E$57</f>
        <v>62.340830660590584</v>
      </c>
      <c r="J33" s="131">
        <f>Market_Ref_currency!J33*Market_constant_EUR!$E$57</f>
        <v>68.574913726649655</v>
      </c>
      <c r="K33" s="134">
        <f>Market_Ref_currency!K33*Market_constant_EUR!$E$57</f>
        <v>75.432405099314622</v>
      </c>
      <c r="L33" s="132">
        <v>0.1734429316229249</v>
      </c>
      <c r="M33" s="133">
        <v>0.15828204419272729</v>
      </c>
      <c r="N33" s="133">
        <v>0.18254531160521403</v>
      </c>
      <c r="O33" s="133">
        <v>0.18960904457598993</v>
      </c>
      <c r="P33" s="133">
        <v>0.18700866870865629</v>
      </c>
      <c r="Q33" s="133">
        <v>0.18495739369732211</v>
      </c>
      <c r="R33" s="132">
        <v>0.18602725278457632</v>
      </c>
    </row>
    <row r="34" spans="1:18" s="16" customFormat="1" ht="15" customHeight="1">
      <c r="A34" s="17" t="s">
        <v>81</v>
      </c>
      <c r="B34" s="17" t="s">
        <v>259</v>
      </c>
      <c r="C34" s="21" t="s">
        <v>226</v>
      </c>
      <c r="D34" s="17" t="s">
        <v>16</v>
      </c>
      <c r="E34" s="15">
        <f>Market_Ref_currency!E34*Market_constant_EUR!$E$57</f>
        <v>46.837588775800562</v>
      </c>
      <c r="F34" s="15">
        <f>Market_Ref_currency!F34*Market_constant_EUR!$E$57</f>
        <v>51.52134765338063</v>
      </c>
      <c r="G34" s="15">
        <f>Market_Ref_currency!G34*Market_constant_EUR!$E$57</f>
        <v>56.673482418718692</v>
      </c>
      <c r="H34" s="15">
        <f>Market_Ref_currency!H34*Market_constant_EUR!$E$57</f>
        <v>62.340830660590562</v>
      </c>
      <c r="I34" s="15">
        <f>Market_Ref_currency!I34*Market_constant_EUR!$E$57</f>
        <v>68.574913726649626</v>
      </c>
      <c r="J34" s="15">
        <f>Market_Ref_currency!J34*Market_constant_EUR!$E$57</f>
        <v>75.432405099314593</v>
      </c>
      <c r="K34" s="20">
        <f>Market_Ref_currency!K34*Market_constant_EUR!$E$57</f>
        <v>82.975645609246058</v>
      </c>
      <c r="L34" s="12">
        <v>0.22131818699597039</v>
      </c>
      <c r="M34" s="11">
        <v>0.21165239594742125</v>
      </c>
      <c r="N34" s="11">
        <v>0.23023740613950561</v>
      </c>
      <c r="O34" s="11">
        <v>0.24113173660042064</v>
      </c>
      <c r="P34" s="11">
        <v>0.23898912917686466</v>
      </c>
      <c r="Q34" s="11">
        <v>0.237270773198337</v>
      </c>
      <c r="R34" s="12">
        <v>0.23690049900400356</v>
      </c>
    </row>
    <row r="35" spans="1:18" s="9" customFormat="1" ht="15" customHeight="1">
      <c r="A35" s="17" t="s">
        <v>81</v>
      </c>
      <c r="B35" s="17" t="s">
        <v>259</v>
      </c>
      <c r="C35" s="21" t="s">
        <v>227</v>
      </c>
      <c r="D35" s="17" t="s">
        <v>16</v>
      </c>
      <c r="E35" s="15">
        <f>Market_Ref_currency!E35*Market_constant_EUR!$E$57</f>
        <v>51.095551391782436</v>
      </c>
      <c r="F35" s="15">
        <f>Market_Ref_currency!F35*Market_constant_EUR!$E$57</f>
        <v>56.205106530960677</v>
      </c>
      <c r="G35" s="15">
        <f>Market_Ref_currency!G35*Market_constant_EUR!$E$57</f>
        <v>61.825617184056753</v>
      </c>
      <c r="H35" s="15">
        <f>Market_Ref_currency!H35*Market_constant_EUR!$E$57</f>
        <v>68.008178902462433</v>
      </c>
      <c r="I35" s="15">
        <f>Market_Ref_currency!I35*Market_constant_EUR!$E$57</f>
        <v>74.808996792708683</v>
      </c>
      <c r="J35" s="15">
        <f>Market_Ref_currency!J35*Market_constant_EUR!$E$57</f>
        <v>82.28989647197956</v>
      </c>
      <c r="K35" s="20">
        <f>Market_Ref_currency!K35*Market_constant_EUR!$E$57</f>
        <v>90.518886119177523</v>
      </c>
      <c r="L35" s="12">
        <v>0.14340638102021952</v>
      </c>
      <c r="M35" s="11">
        <v>0.12251630286619086</v>
      </c>
      <c r="N35" s="11">
        <v>0.1480469118437886</v>
      </c>
      <c r="O35" s="11">
        <v>0.14967158885574916</v>
      </c>
      <c r="P35" s="11">
        <v>0.14351099293468428</v>
      </c>
      <c r="Q35" s="11">
        <v>0.1375260030291714</v>
      </c>
      <c r="R35" s="12">
        <v>0.14467916412668247</v>
      </c>
    </row>
    <row r="36" spans="1:18" s="16" customFormat="1" ht="15" customHeight="1">
      <c r="A36" s="14" t="s">
        <v>81</v>
      </c>
      <c r="B36" s="14" t="s">
        <v>37</v>
      </c>
      <c r="C36" s="14" t="s">
        <v>16</v>
      </c>
      <c r="D36" s="14" t="s">
        <v>228</v>
      </c>
      <c r="E36" s="8">
        <f>Market_Ref_currency!E36*Market_constant_EUR!$E$57</f>
        <v>55.353514007764304</v>
      </c>
      <c r="F36" s="8">
        <f>Market_Ref_currency!F36*Market_constant_EUR!$E$57</f>
        <v>60.888865408540731</v>
      </c>
      <c r="G36" s="8">
        <f>Market_Ref_currency!G36*Market_constant_EUR!$E$57</f>
        <v>66.977751949394815</v>
      </c>
      <c r="H36" s="8">
        <f>Market_Ref_currency!H36*Market_constant_EUR!$E$57</f>
        <v>73.675527144334296</v>
      </c>
      <c r="I36" s="8">
        <f>Market_Ref_currency!I36*Market_constant_EUR!$E$57</f>
        <v>81.04307985876774</v>
      </c>
      <c r="J36" s="8">
        <f>Market_Ref_currency!J36*Market_constant_EUR!$E$57</f>
        <v>89.147387844644527</v>
      </c>
      <c r="K36" s="19">
        <f>Market_Ref_currency!K36*Market_constant_EUR!$E$57</f>
        <v>98.062126629108988</v>
      </c>
      <c r="L36" s="6">
        <v>0.14644439144637245</v>
      </c>
      <c r="M36" s="7">
        <v>0.12797945775768094</v>
      </c>
      <c r="N36" s="7">
        <v>0.1471648492383264</v>
      </c>
      <c r="O36" s="7">
        <v>0.15725230037200011</v>
      </c>
      <c r="P36" s="7">
        <v>0.15531658767477086</v>
      </c>
      <c r="Q36" s="7">
        <v>0.1499381097039818</v>
      </c>
      <c r="R36" s="6">
        <v>0.15241085372684582</v>
      </c>
    </row>
    <row r="37" spans="1:18" s="16" customFormat="1" ht="15" customHeight="1">
      <c r="A37" s="17" t="s">
        <v>81</v>
      </c>
      <c r="B37" s="17" t="s">
        <v>37</v>
      </c>
      <c r="C37" s="21" t="s">
        <v>226</v>
      </c>
      <c r="D37" s="17" t="s">
        <v>16</v>
      </c>
      <c r="E37" s="15">
        <f>Market_Ref_currency!E37*Market_constant_EUR!$E$57</f>
        <v>59.611476623746171</v>
      </c>
      <c r="F37" s="15">
        <f>Market_Ref_currency!F37*Market_constant_EUR!$E$57</f>
        <v>65.572624286120785</v>
      </c>
      <c r="G37" s="15">
        <f>Market_Ref_currency!G37*Market_constant_EUR!$E$57</f>
        <v>72.129886714732876</v>
      </c>
      <c r="H37" s="15">
        <f>Market_Ref_currency!H37*Market_constant_EUR!$E$57</f>
        <v>79.342875386206174</v>
      </c>
      <c r="I37" s="15">
        <f>Market_Ref_currency!I37*Market_constant_EUR!$E$57</f>
        <v>87.277162924826797</v>
      </c>
      <c r="J37" s="15">
        <f>Market_Ref_currency!J37*Market_constant_EUR!$E$57</f>
        <v>96.00487921730948</v>
      </c>
      <c r="K37" s="20">
        <f>Market_Ref_currency!K37*Market_constant_EUR!$E$57</f>
        <v>105.60536713904044</v>
      </c>
      <c r="L37" s="12">
        <v>0.17196268716448371</v>
      </c>
      <c r="M37" s="11">
        <v>0.15627844422237125</v>
      </c>
      <c r="N37" s="11">
        <v>0.17742756919050251</v>
      </c>
      <c r="O37" s="11">
        <v>0.19551485341575958</v>
      </c>
      <c r="P37" s="11">
        <v>0.19779937980349516</v>
      </c>
      <c r="Q37" s="11">
        <v>0.1905366418546921</v>
      </c>
      <c r="R37" s="12">
        <v>0.19029334869479442</v>
      </c>
    </row>
    <row r="38" spans="1:18" s="9" customFormat="1" ht="15" customHeight="1" thickBot="1">
      <c r="A38" s="17" t="s">
        <v>81</v>
      </c>
      <c r="B38" s="17" t="s">
        <v>37</v>
      </c>
      <c r="C38" s="21" t="s">
        <v>227</v>
      </c>
      <c r="D38" s="17" t="s">
        <v>16</v>
      </c>
      <c r="E38" s="15">
        <f>Market_Ref_currency!E38*Market_constant_EUR!$E$57</f>
        <v>63.869439239728045</v>
      </c>
      <c r="F38" s="15">
        <f>Market_Ref_currency!F38*Market_constant_EUR!$E$57</f>
        <v>70.256383163700846</v>
      </c>
      <c r="G38" s="15">
        <f>Market_Ref_currency!G38*Market_constant_EUR!$E$57</f>
        <v>77.282021480070938</v>
      </c>
      <c r="H38" s="15">
        <f>Market_Ref_currency!H38*Market_constant_EUR!$E$57</f>
        <v>85.010223628078037</v>
      </c>
      <c r="I38" s="15">
        <f>Market_Ref_currency!I38*Market_constant_EUR!$E$57</f>
        <v>93.511245990885854</v>
      </c>
      <c r="J38" s="15">
        <f>Market_Ref_currency!J38*Market_constant_EUR!$E$57</f>
        <v>102.86237058997445</v>
      </c>
      <c r="K38" s="20">
        <f>Market_Ref_currency!K38*Market_constant_EUR!$E$57</f>
        <v>113.1486076489719</v>
      </c>
      <c r="L38" s="12">
        <v>0.13323734743737514</v>
      </c>
      <c r="M38" s="11">
        <v>0.11283276742606296</v>
      </c>
      <c r="N38" s="11">
        <v>0.13033472397048329</v>
      </c>
      <c r="O38" s="11">
        <v>0.13508665067983339</v>
      </c>
      <c r="P38" s="11">
        <v>0.12939595884215382</v>
      </c>
      <c r="Q38" s="11">
        <v>0.12366686394700666</v>
      </c>
      <c r="R38" s="12">
        <v>0.12961375556858212</v>
      </c>
    </row>
    <row r="39" spans="1:18" s="16" customFormat="1" ht="15" customHeight="1" thickTop="1">
      <c r="A39" s="130" t="s">
        <v>179</v>
      </c>
      <c r="B39" s="130" t="s">
        <v>259</v>
      </c>
      <c r="C39" s="130" t="s">
        <v>16</v>
      </c>
      <c r="D39" s="130" t="s">
        <v>260</v>
      </c>
      <c r="E39" s="131">
        <f>Market_Ref_currency!E39*Market_constant_EUR!$E$57</f>
        <v>42.579626159818694</v>
      </c>
      <c r="F39" s="131">
        <f>Market_Ref_currency!F39*Market_constant_EUR!$E$57</f>
        <v>46.837588775800569</v>
      </c>
      <c r="G39" s="131">
        <f>Market_Ref_currency!G39*Market_constant_EUR!$E$57</f>
        <v>51.52134765338063</v>
      </c>
      <c r="H39" s="131">
        <f>Market_Ref_currency!H39*Market_constant_EUR!$E$57</f>
        <v>56.673482418718706</v>
      </c>
      <c r="I39" s="131">
        <f>Market_Ref_currency!I39*Market_constant_EUR!$E$57</f>
        <v>62.340830660590584</v>
      </c>
      <c r="J39" s="131">
        <f>Market_Ref_currency!J39*Market_constant_EUR!$E$57</f>
        <v>68.574913726649655</v>
      </c>
      <c r="K39" s="134">
        <f>Market_Ref_currency!K39*Market_constant_EUR!$E$57</f>
        <v>75.432405099314622</v>
      </c>
      <c r="L39" s="132">
        <v>0.21269800726515742</v>
      </c>
      <c r="M39" s="133">
        <v>0.19232120017139276</v>
      </c>
      <c r="N39" s="133">
        <v>0.21093540323247484</v>
      </c>
      <c r="O39" s="133">
        <v>0.22075465881070278</v>
      </c>
      <c r="P39" s="133">
        <v>0.21972416141645446</v>
      </c>
      <c r="Q39" s="133">
        <v>0.21578708141427927</v>
      </c>
      <c r="R39" s="132">
        <v>0.21679419606002792</v>
      </c>
    </row>
    <row r="40" spans="1:18" s="16" customFormat="1" ht="15" customHeight="1">
      <c r="A40" s="17" t="s">
        <v>179</v>
      </c>
      <c r="B40" s="17" t="s">
        <v>259</v>
      </c>
      <c r="C40" s="21" t="s">
        <v>226</v>
      </c>
      <c r="D40" s="17" t="s">
        <v>16</v>
      </c>
      <c r="E40" s="15">
        <f>Market_Ref_currency!E40*Market_constant_EUR!$E$57</f>
        <v>46.837588775800562</v>
      </c>
      <c r="F40" s="15">
        <f>Market_Ref_currency!F40*Market_constant_EUR!$E$57</f>
        <v>51.52134765338063</v>
      </c>
      <c r="G40" s="15">
        <f>Market_Ref_currency!G40*Market_constant_EUR!$E$57</f>
        <v>56.673482418718692</v>
      </c>
      <c r="H40" s="15">
        <f>Market_Ref_currency!H40*Market_constant_EUR!$E$57</f>
        <v>62.340830660590562</v>
      </c>
      <c r="I40" s="15">
        <f>Market_Ref_currency!I40*Market_constant_EUR!$E$57</f>
        <v>68.574913726649626</v>
      </c>
      <c r="J40" s="15">
        <f>Market_Ref_currency!J40*Market_constant_EUR!$E$57</f>
        <v>75.432405099314593</v>
      </c>
      <c r="K40" s="20">
        <f>Market_Ref_currency!K40*Market_constant_EUR!$E$57</f>
        <v>82.975645609246058</v>
      </c>
      <c r="L40" s="12">
        <v>0.24785337975017852</v>
      </c>
      <c r="M40" s="11">
        <v>0.22245652264931204</v>
      </c>
      <c r="N40" s="11">
        <v>0.24778995898056677</v>
      </c>
      <c r="O40" s="11">
        <v>0.25333575367347216</v>
      </c>
      <c r="P40" s="11">
        <v>0.24976557230491547</v>
      </c>
      <c r="Q40" s="11">
        <v>0.24306920850828528</v>
      </c>
      <c r="R40" s="12">
        <v>0.24848461599749583</v>
      </c>
    </row>
    <row r="41" spans="1:18" s="9" customFormat="1" ht="15" customHeight="1">
      <c r="A41" s="17" t="s">
        <v>179</v>
      </c>
      <c r="B41" s="17" t="s">
        <v>259</v>
      </c>
      <c r="C41" s="21" t="s">
        <v>227</v>
      </c>
      <c r="D41" s="17" t="s">
        <v>16</v>
      </c>
      <c r="E41" s="15">
        <f>Market_Ref_currency!E41*Market_constant_EUR!$E$57</f>
        <v>51.095551391782436</v>
      </c>
      <c r="F41" s="15">
        <f>Market_Ref_currency!F41*Market_constant_EUR!$E$57</f>
        <v>56.205106530960677</v>
      </c>
      <c r="G41" s="15">
        <f>Market_Ref_currency!G41*Market_constant_EUR!$E$57</f>
        <v>61.825617184056753</v>
      </c>
      <c r="H41" s="15">
        <f>Market_Ref_currency!H41*Market_constant_EUR!$E$57</f>
        <v>68.008178902462433</v>
      </c>
      <c r="I41" s="15">
        <f>Market_Ref_currency!I41*Market_constant_EUR!$E$57</f>
        <v>74.808996792708683</v>
      </c>
      <c r="J41" s="15">
        <f>Market_Ref_currency!J41*Market_constant_EUR!$E$57</f>
        <v>82.28989647197956</v>
      </c>
      <c r="K41" s="20">
        <f>Market_Ref_currency!K41*Market_constant_EUR!$E$57</f>
        <v>90.518886119177523</v>
      </c>
      <c r="L41" s="12">
        <v>0.16785450775737232</v>
      </c>
      <c r="M41" s="11">
        <v>0.15124800825509022</v>
      </c>
      <c r="N41" s="11">
        <v>0.15759720734314775</v>
      </c>
      <c r="O41" s="11">
        <v>0.16992738316806277</v>
      </c>
      <c r="P41" s="11">
        <v>0.16951765460561563</v>
      </c>
      <c r="Q41" s="11">
        <v>0.16706344621953373</v>
      </c>
      <c r="R41" s="12">
        <v>0.16601572213898819</v>
      </c>
    </row>
    <row r="42" spans="1:18" s="16" customFormat="1" ht="15" customHeight="1">
      <c r="A42" s="14" t="s">
        <v>179</v>
      </c>
      <c r="B42" s="14" t="s">
        <v>37</v>
      </c>
      <c r="C42" s="14" t="s">
        <v>16</v>
      </c>
      <c r="D42" s="14" t="s">
        <v>228</v>
      </c>
      <c r="E42" s="8">
        <f>Market_Ref_currency!E42*Market_constant_EUR!$E$57</f>
        <v>55.353514007764304</v>
      </c>
      <c r="F42" s="8">
        <f>Market_Ref_currency!F42*Market_constant_EUR!$E$57</f>
        <v>60.888865408540731</v>
      </c>
      <c r="G42" s="8">
        <f>Market_Ref_currency!G42*Market_constant_EUR!$E$57</f>
        <v>66.977751949394815</v>
      </c>
      <c r="H42" s="8">
        <f>Market_Ref_currency!H42*Market_constant_EUR!$E$57</f>
        <v>73.675527144334296</v>
      </c>
      <c r="I42" s="8">
        <f>Market_Ref_currency!I42*Market_constant_EUR!$E$57</f>
        <v>81.04307985876774</v>
      </c>
      <c r="J42" s="8">
        <f>Market_Ref_currency!J42*Market_constant_EUR!$E$57</f>
        <v>89.147387844644527</v>
      </c>
      <c r="K42" s="19">
        <f>Market_Ref_currency!K42*Market_constant_EUR!$E$57</f>
        <v>98.062126629108988</v>
      </c>
      <c r="L42" s="6">
        <v>0.1906242865179546</v>
      </c>
      <c r="M42" s="7">
        <v>0.16567718993426217</v>
      </c>
      <c r="N42" s="7">
        <v>0.17993089085721414</v>
      </c>
      <c r="O42" s="7">
        <v>0.19985852074635879</v>
      </c>
      <c r="P42" s="7">
        <v>0.19837995465204949</v>
      </c>
      <c r="Q42" s="7">
        <v>0.19413730427525389</v>
      </c>
      <c r="R42" s="6">
        <v>0.19305057178732876</v>
      </c>
    </row>
    <row r="43" spans="1:18" s="16" customFormat="1" ht="15" customHeight="1">
      <c r="A43" s="17" t="s">
        <v>179</v>
      </c>
      <c r="B43" s="17" t="s">
        <v>37</v>
      </c>
      <c r="C43" s="21" t="s">
        <v>226</v>
      </c>
      <c r="D43" s="17" t="s">
        <v>16</v>
      </c>
      <c r="E43" s="15">
        <f>Market_Ref_currency!E43*Market_constant_EUR!$E$57</f>
        <v>59.611476623746171</v>
      </c>
      <c r="F43" s="15">
        <f>Market_Ref_currency!F43*Market_constant_EUR!$E$57</f>
        <v>65.572624286120785</v>
      </c>
      <c r="G43" s="15">
        <f>Market_Ref_currency!G43*Market_constant_EUR!$E$57</f>
        <v>72.129886714732876</v>
      </c>
      <c r="H43" s="15">
        <f>Market_Ref_currency!H43*Market_constant_EUR!$E$57</f>
        <v>79.342875386206174</v>
      </c>
      <c r="I43" s="15">
        <f>Market_Ref_currency!I43*Market_constant_EUR!$E$57</f>
        <v>87.277162924826797</v>
      </c>
      <c r="J43" s="15">
        <f>Market_Ref_currency!J43*Market_constant_EUR!$E$57</f>
        <v>96.00487921730948</v>
      </c>
      <c r="K43" s="20">
        <f>Market_Ref_currency!K43*Market_constant_EUR!$E$57</f>
        <v>105.60536713904044</v>
      </c>
      <c r="L43" s="12">
        <v>0.21754279913244656</v>
      </c>
      <c r="M43" s="11">
        <v>0.19380777504444802</v>
      </c>
      <c r="N43" s="11">
        <v>0.21084757210319549</v>
      </c>
      <c r="O43" s="11">
        <v>0.23119145193153545</v>
      </c>
      <c r="P43" s="11">
        <v>0.22509698257283794</v>
      </c>
      <c r="Q43" s="11">
        <v>0.21549031074421721</v>
      </c>
      <c r="R43" s="12">
        <v>0.22063061821076246</v>
      </c>
    </row>
    <row r="44" spans="1:18" s="9" customFormat="1" ht="15" customHeight="1" thickBot="1">
      <c r="A44" s="17" t="s">
        <v>179</v>
      </c>
      <c r="B44" s="17" t="s">
        <v>37</v>
      </c>
      <c r="C44" s="21" t="s">
        <v>227</v>
      </c>
      <c r="D44" s="17" t="s">
        <v>16</v>
      </c>
      <c r="E44" s="15">
        <f>Market_Ref_currency!E44*Market_constant_EUR!$E$57</f>
        <v>63.869439239728045</v>
      </c>
      <c r="F44" s="15">
        <f>Market_Ref_currency!F44*Market_constant_EUR!$E$57</f>
        <v>70.256383163700846</v>
      </c>
      <c r="G44" s="15">
        <f>Market_Ref_currency!G44*Market_constant_EUR!$E$57</f>
        <v>77.282021480070938</v>
      </c>
      <c r="H44" s="15">
        <f>Market_Ref_currency!H44*Market_constant_EUR!$E$57</f>
        <v>85.010223628078037</v>
      </c>
      <c r="I44" s="15">
        <f>Market_Ref_currency!I44*Market_constant_EUR!$E$57</f>
        <v>93.511245990885854</v>
      </c>
      <c r="J44" s="15">
        <f>Market_Ref_currency!J44*Market_constant_EUR!$E$57</f>
        <v>102.86237058997445</v>
      </c>
      <c r="K44" s="20">
        <f>Market_Ref_currency!K44*Market_constant_EUR!$E$57</f>
        <v>113.1486076489719</v>
      </c>
      <c r="L44" s="12">
        <v>0.1724371212946334</v>
      </c>
      <c r="M44" s="11">
        <v>0.1459399057394668</v>
      </c>
      <c r="N44" s="11">
        <v>0.15733267997641964</v>
      </c>
      <c r="O44" s="11">
        <v>0.17589704995115785</v>
      </c>
      <c r="P44" s="11">
        <v>0.17698768410632204</v>
      </c>
      <c r="Q44" s="11">
        <v>0.17634114346485696</v>
      </c>
      <c r="R44" s="12">
        <v>0.17161029917234272</v>
      </c>
    </row>
    <row r="45" spans="1:18" s="16" customFormat="1" ht="15" customHeight="1" thickTop="1">
      <c r="A45" s="130" t="s">
        <v>181</v>
      </c>
      <c r="B45" s="130" t="s">
        <v>259</v>
      </c>
      <c r="C45" s="130" t="s">
        <v>16</v>
      </c>
      <c r="D45" s="130" t="s">
        <v>260</v>
      </c>
      <c r="E45" s="131">
        <f>Market_Ref_currency!E45*Market_constant_EUR!$E$57</f>
        <v>42.579626159818694</v>
      </c>
      <c r="F45" s="131">
        <f>Market_Ref_currency!F45*Market_constant_EUR!$E$57</f>
        <v>46.837588775800569</v>
      </c>
      <c r="G45" s="131">
        <f>Market_Ref_currency!G45*Market_constant_EUR!$E$57</f>
        <v>51.52134765338063</v>
      </c>
      <c r="H45" s="131">
        <f>Market_Ref_currency!H45*Market_constant_EUR!$E$57</f>
        <v>56.673482418718706</v>
      </c>
      <c r="I45" s="131">
        <f>Market_Ref_currency!I45*Market_constant_EUR!$E$57</f>
        <v>62.340830660590584</v>
      </c>
      <c r="J45" s="131">
        <f>Market_Ref_currency!J45*Market_constant_EUR!$E$57</f>
        <v>68.574913726649655</v>
      </c>
      <c r="K45" s="134">
        <f>Market_Ref_currency!K45*Market_constant_EUR!$E$57</f>
        <v>75.432405099314622</v>
      </c>
      <c r="L45" s="132">
        <v>0.18505229892594754</v>
      </c>
      <c r="M45" s="133">
        <v>0.15815750700068865</v>
      </c>
      <c r="N45" s="133">
        <v>0.17972306592842768</v>
      </c>
      <c r="O45" s="133">
        <v>0.19382658551986176</v>
      </c>
      <c r="P45" s="133">
        <v>0.18832000869338805</v>
      </c>
      <c r="Q45" s="133">
        <v>0.18461441732066342</v>
      </c>
      <c r="R45" s="132">
        <v>0.18660981188817938</v>
      </c>
    </row>
    <row r="46" spans="1:18" s="16" customFormat="1" ht="15" customHeight="1">
      <c r="A46" s="17" t="s">
        <v>181</v>
      </c>
      <c r="B46" s="17" t="s">
        <v>259</v>
      </c>
      <c r="C46" s="21" t="s">
        <v>226</v>
      </c>
      <c r="D46" s="17" t="s">
        <v>16</v>
      </c>
      <c r="E46" s="15">
        <f>Market_Ref_currency!E46*Market_constant_EUR!$E$57</f>
        <v>46.837588775800562</v>
      </c>
      <c r="F46" s="15">
        <f>Market_Ref_currency!F46*Market_constant_EUR!$E$57</f>
        <v>51.52134765338063</v>
      </c>
      <c r="G46" s="15">
        <f>Market_Ref_currency!G46*Market_constant_EUR!$E$57</f>
        <v>56.673482418718692</v>
      </c>
      <c r="H46" s="15">
        <f>Market_Ref_currency!H46*Market_constant_EUR!$E$57</f>
        <v>62.340830660590562</v>
      </c>
      <c r="I46" s="15">
        <f>Market_Ref_currency!I46*Market_constant_EUR!$E$57</f>
        <v>68.574913726649626</v>
      </c>
      <c r="J46" s="15">
        <f>Market_Ref_currency!J46*Market_constant_EUR!$E$57</f>
        <v>75.432405099314593</v>
      </c>
      <c r="K46" s="20">
        <f>Market_Ref_currency!K46*Market_constant_EUR!$E$57</f>
        <v>82.975645609246058</v>
      </c>
      <c r="L46" s="12">
        <v>0.22226411715022043</v>
      </c>
      <c r="M46" s="11">
        <v>0.18959154881490958</v>
      </c>
      <c r="N46" s="11">
        <v>0.22258214554351441</v>
      </c>
      <c r="O46" s="11">
        <v>0.23573077736189152</v>
      </c>
      <c r="P46" s="11">
        <v>0.22841356538960222</v>
      </c>
      <c r="Q46" s="11">
        <v>0.22432999269412401</v>
      </c>
      <c r="R46" s="12">
        <v>0.22775369891233188</v>
      </c>
    </row>
    <row r="47" spans="1:18" s="9" customFormat="1" ht="15" customHeight="1">
      <c r="A47" s="17" t="s">
        <v>181</v>
      </c>
      <c r="B47" s="17" t="s">
        <v>259</v>
      </c>
      <c r="C47" s="21" t="s">
        <v>227</v>
      </c>
      <c r="D47" s="17" t="s">
        <v>16</v>
      </c>
      <c r="E47" s="15">
        <f>Market_Ref_currency!E47*Market_constant_EUR!$E$57</f>
        <v>51.095551391782436</v>
      </c>
      <c r="F47" s="15">
        <f>Market_Ref_currency!F47*Market_constant_EUR!$E$57</f>
        <v>56.205106530960677</v>
      </c>
      <c r="G47" s="15">
        <f>Market_Ref_currency!G47*Market_constant_EUR!$E$57</f>
        <v>61.825617184056753</v>
      </c>
      <c r="H47" s="15">
        <f>Market_Ref_currency!H47*Market_constant_EUR!$E$57</f>
        <v>68.008178902462433</v>
      </c>
      <c r="I47" s="15">
        <f>Market_Ref_currency!I47*Market_constant_EUR!$E$57</f>
        <v>74.808996792708683</v>
      </c>
      <c r="J47" s="15">
        <f>Market_Ref_currency!J47*Market_constant_EUR!$E$57</f>
        <v>82.28989647197956</v>
      </c>
      <c r="K47" s="20">
        <f>Market_Ref_currency!K47*Market_constant_EUR!$E$57</f>
        <v>90.518886119177523</v>
      </c>
      <c r="L47" s="12">
        <v>0.15568954493950882</v>
      </c>
      <c r="M47" s="11">
        <v>0.13192498777546202</v>
      </c>
      <c r="N47" s="11">
        <v>0.14213388723767428</v>
      </c>
      <c r="O47" s="11">
        <v>0.15448621034325782</v>
      </c>
      <c r="P47" s="11">
        <v>0.14803061556601693</v>
      </c>
      <c r="Q47" s="11">
        <v>0.14191045885650877</v>
      </c>
      <c r="R47" s="12">
        <v>0.14662873706170232</v>
      </c>
    </row>
    <row r="48" spans="1:18" s="16" customFormat="1" ht="15" customHeight="1">
      <c r="A48" s="14" t="s">
        <v>181</v>
      </c>
      <c r="B48" s="14" t="s">
        <v>37</v>
      </c>
      <c r="C48" s="14" t="s">
        <v>16</v>
      </c>
      <c r="D48" s="14" t="s">
        <v>228</v>
      </c>
      <c r="E48" s="8">
        <f>Market_Ref_currency!E48*Market_constant_EUR!$E$57</f>
        <v>55.353514007764304</v>
      </c>
      <c r="F48" s="8">
        <f>Market_Ref_currency!F48*Market_constant_EUR!$E$57</f>
        <v>60.888865408540731</v>
      </c>
      <c r="G48" s="8">
        <f>Market_Ref_currency!G48*Market_constant_EUR!$E$57</f>
        <v>66.977751949394815</v>
      </c>
      <c r="H48" s="8">
        <f>Market_Ref_currency!H48*Market_constant_EUR!$E$57</f>
        <v>73.675527144334296</v>
      </c>
      <c r="I48" s="8">
        <f>Market_Ref_currency!I48*Market_constant_EUR!$E$57</f>
        <v>81.04307985876774</v>
      </c>
      <c r="J48" s="8">
        <f>Market_Ref_currency!J48*Market_constant_EUR!$E$57</f>
        <v>89.147387844644527</v>
      </c>
      <c r="K48" s="19">
        <f>Market_Ref_currency!K48*Market_constant_EUR!$E$57</f>
        <v>98.062126629108988</v>
      </c>
      <c r="L48" s="6">
        <v>0.17386024674165235</v>
      </c>
      <c r="M48" s="7">
        <v>0.15545855924535656</v>
      </c>
      <c r="N48" s="7">
        <v>0.16643151098707443</v>
      </c>
      <c r="O48" s="7">
        <v>0.1770740281866372</v>
      </c>
      <c r="P48" s="7">
        <v>0.17306453755002615</v>
      </c>
      <c r="Q48" s="7">
        <v>0.16846276690401396</v>
      </c>
      <c r="R48" s="6">
        <v>0.1712509367177093</v>
      </c>
    </row>
    <row r="49" spans="1:18" s="16" customFormat="1" ht="15" customHeight="1">
      <c r="A49" s="17" t="s">
        <v>181</v>
      </c>
      <c r="B49" s="17" t="s">
        <v>37</v>
      </c>
      <c r="C49" s="21" t="s">
        <v>226</v>
      </c>
      <c r="D49" s="17" t="s">
        <v>16</v>
      </c>
      <c r="E49" s="15">
        <f>Market_Ref_currency!E49*Market_constant_EUR!$E$57</f>
        <v>59.611476623746171</v>
      </c>
      <c r="F49" s="15">
        <f>Market_Ref_currency!F49*Market_constant_EUR!$E$57</f>
        <v>65.572624286120785</v>
      </c>
      <c r="G49" s="15">
        <f>Market_Ref_currency!G49*Market_constant_EUR!$E$57</f>
        <v>72.129886714732876</v>
      </c>
      <c r="H49" s="15">
        <f>Market_Ref_currency!H49*Market_constant_EUR!$E$57</f>
        <v>79.342875386206174</v>
      </c>
      <c r="I49" s="15">
        <f>Market_Ref_currency!I49*Market_constant_EUR!$E$57</f>
        <v>87.277162924826797</v>
      </c>
      <c r="J49" s="15">
        <f>Market_Ref_currency!J49*Market_constant_EUR!$E$57</f>
        <v>96.00487921730948</v>
      </c>
      <c r="K49" s="20">
        <f>Market_Ref_currency!K49*Market_constant_EUR!$E$57</f>
        <v>105.60536713904044</v>
      </c>
      <c r="L49" s="12">
        <v>0.21117127092482679</v>
      </c>
      <c r="M49" s="11">
        <v>0.18092604421405456</v>
      </c>
      <c r="N49" s="11">
        <v>0.20163558596464526</v>
      </c>
      <c r="O49" s="11">
        <v>0.22934270500667164</v>
      </c>
      <c r="P49" s="11">
        <v>0.2225398871261941</v>
      </c>
      <c r="Q49" s="11">
        <v>0.21775236136729559</v>
      </c>
      <c r="R49" s="12">
        <v>0.21777468550297963</v>
      </c>
    </row>
    <row r="50" spans="1:18" s="9" customFormat="1" ht="15" customHeight="1" thickBot="1">
      <c r="A50" s="17" t="s">
        <v>181</v>
      </c>
      <c r="B50" s="17" t="s">
        <v>37</v>
      </c>
      <c r="C50" s="21" t="s">
        <v>227</v>
      </c>
      <c r="D50" s="17" t="s">
        <v>16</v>
      </c>
      <c r="E50" s="15">
        <f>Market_Ref_currency!E50*Market_constant_EUR!$E$57</f>
        <v>63.869439239728045</v>
      </c>
      <c r="F50" s="15">
        <f>Market_Ref_currency!F50*Market_constant_EUR!$E$57</f>
        <v>70.256383163700846</v>
      </c>
      <c r="G50" s="15">
        <f>Market_Ref_currency!G50*Market_constant_EUR!$E$57</f>
        <v>77.282021480070938</v>
      </c>
      <c r="H50" s="15">
        <f>Market_Ref_currency!H50*Market_constant_EUR!$E$57</f>
        <v>85.010223628078037</v>
      </c>
      <c r="I50" s="15">
        <f>Market_Ref_currency!I50*Market_constant_EUR!$E$57</f>
        <v>93.511245990885854</v>
      </c>
      <c r="J50" s="15">
        <f>Market_Ref_currency!J50*Market_constant_EUR!$E$57</f>
        <v>102.86237058997445</v>
      </c>
      <c r="K50" s="20">
        <f>Market_Ref_currency!K50*Market_constant_EUR!$E$57</f>
        <v>113.1486076489719</v>
      </c>
      <c r="L50" s="12">
        <v>0.15732371660229649</v>
      </c>
      <c r="M50" s="11">
        <v>0.14364600046941134</v>
      </c>
      <c r="N50" s="11">
        <v>0.14957056464198693</v>
      </c>
      <c r="O50" s="11">
        <v>0.15090620108811281</v>
      </c>
      <c r="P50" s="11">
        <v>0.14660708259835298</v>
      </c>
      <c r="Q50" s="11">
        <v>0.14035910861516454</v>
      </c>
      <c r="R50" s="12">
        <v>0.14685352881714842</v>
      </c>
    </row>
    <row r="51" spans="1:18" s="16" customFormat="1" ht="15" customHeight="1" thickTop="1">
      <c r="A51" s="130" t="s">
        <v>183</v>
      </c>
      <c r="B51" s="130" t="s">
        <v>259</v>
      </c>
      <c r="C51" s="130" t="s">
        <v>16</v>
      </c>
      <c r="D51" s="130" t="s">
        <v>260</v>
      </c>
      <c r="E51" s="131">
        <f>Market_Ref_currency!E51*Market_constant_EUR!$E$57</f>
        <v>42.579626159818694</v>
      </c>
      <c r="F51" s="131">
        <f>Market_Ref_currency!F51*Market_constant_EUR!$E$57</f>
        <v>46.837588775800569</v>
      </c>
      <c r="G51" s="131">
        <f>Market_Ref_currency!G51*Market_constant_EUR!$E$57</f>
        <v>51.52134765338063</v>
      </c>
      <c r="H51" s="131">
        <f>Market_Ref_currency!H51*Market_constant_EUR!$E$57</f>
        <v>56.673482418718706</v>
      </c>
      <c r="I51" s="131">
        <f>Market_Ref_currency!I51*Market_constant_EUR!$E$57</f>
        <v>62.340830660590584</v>
      </c>
      <c r="J51" s="131">
        <f>Market_Ref_currency!J51*Market_constant_EUR!$E$57</f>
        <v>68.574913726649655</v>
      </c>
      <c r="K51" s="134">
        <f>Market_Ref_currency!K51*Market_constant_EUR!$E$57</f>
        <v>75.432405099314622</v>
      </c>
      <c r="L51" s="132">
        <v>0.16079687745157889</v>
      </c>
      <c r="M51" s="133">
        <v>0.13881825176318929</v>
      </c>
      <c r="N51" s="133">
        <v>0.14738343144834931</v>
      </c>
      <c r="O51" s="133">
        <v>0.16874607368063654</v>
      </c>
      <c r="P51" s="133">
        <v>0.16926126652078466</v>
      </c>
      <c r="Q51" s="133">
        <v>0.1623180291059716</v>
      </c>
      <c r="R51" s="132">
        <v>0.16189349214432158</v>
      </c>
    </row>
    <row r="52" spans="1:18" s="16" customFormat="1" ht="15" customHeight="1">
      <c r="A52" s="17" t="s">
        <v>183</v>
      </c>
      <c r="B52" s="17" t="s">
        <v>259</v>
      </c>
      <c r="C52" s="21" t="s">
        <v>226</v>
      </c>
      <c r="D52" s="17" t="s">
        <v>16</v>
      </c>
      <c r="E52" s="15">
        <f>Market_Ref_currency!E52*Market_constant_EUR!$E$57</f>
        <v>46.837588775800562</v>
      </c>
      <c r="F52" s="15">
        <f>Market_Ref_currency!F52*Market_constant_EUR!$E$57</f>
        <v>51.52134765338063</v>
      </c>
      <c r="G52" s="15">
        <f>Market_Ref_currency!G52*Market_constant_EUR!$E$57</f>
        <v>56.673482418718692</v>
      </c>
      <c r="H52" s="15">
        <f>Market_Ref_currency!H52*Market_constant_EUR!$E$57</f>
        <v>62.340830660590562</v>
      </c>
      <c r="I52" s="15">
        <f>Market_Ref_currency!I52*Market_constant_EUR!$E$57</f>
        <v>68.574913726649626</v>
      </c>
      <c r="J52" s="15">
        <f>Market_Ref_currency!J52*Market_constant_EUR!$E$57</f>
        <v>75.432405099314593</v>
      </c>
      <c r="K52" s="20">
        <f>Market_Ref_currency!K52*Market_constant_EUR!$E$57</f>
        <v>82.975645609246058</v>
      </c>
      <c r="L52" s="12">
        <v>0.18642789360047418</v>
      </c>
      <c r="M52" s="11">
        <v>0.16883926529672033</v>
      </c>
      <c r="N52" s="11">
        <v>0.17236475728943512</v>
      </c>
      <c r="O52" s="11">
        <v>0.20225355904044306</v>
      </c>
      <c r="P52" s="11">
        <v>0.20400308694319835</v>
      </c>
      <c r="Q52" s="11">
        <v>0.19351458805802935</v>
      </c>
      <c r="R52" s="12">
        <v>0.19296729988537864</v>
      </c>
    </row>
    <row r="53" spans="1:18" s="9" customFormat="1" ht="15" customHeight="1">
      <c r="A53" s="17" t="s">
        <v>183</v>
      </c>
      <c r="B53" s="17" t="s">
        <v>259</v>
      </c>
      <c r="C53" s="21" t="s">
        <v>227</v>
      </c>
      <c r="D53" s="17" t="s">
        <v>16</v>
      </c>
      <c r="E53" s="15">
        <f>Market_Ref_currency!E53*Market_constant_EUR!$E$57</f>
        <v>51.095551391782436</v>
      </c>
      <c r="F53" s="15">
        <f>Market_Ref_currency!F53*Market_constant_EUR!$E$57</f>
        <v>56.205106530960677</v>
      </c>
      <c r="G53" s="15">
        <f>Market_Ref_currency!G53*Market_constant_EUR!$E$57</f>
        <v>61.825617184056753</v>
      </c>
      <c r="H53" s="15">
        <f>Market_Ref_currency!H53*Market_constant_EUR!$E$57</f>
        <v>68.008178902462433</v>
      </c>
      <c r="I53" s="15">
        <f>Market_Ref_currency!I53*Market_constant_EUR!$E$57</f>
        <v>74.808996792708683</v>
      </c>
      <c r="J53" s="15">
        <f>Market_Ref_currency!J53*Market_constant_EUR!$E$57</f>
        <v>82.28989647197956</v>
      </c>
      <c r="K53" s="20">
        <f>Market_Ref_currency!K53*Market_constant_EUR!$E$57</f>
        <v>90.518886119177523</v>
      </c>
      <c r="L53" s="12">
        <v>0.13048066776719236</v>
      </c>
      <c r="M53" s="11">
        <v>0.10155226400191997</v>
      </c>
      <c r="N53" s="11">
        <v>0.11447914661221925</v>
      </c>
      <c r="O53" s="11">
        <v>0.12231918114138685</v>
      </c>
      <c r="P53" s="11">
        <v>0.11769567108803969</v>
      </c>
      <c r="Q53" s="11">
        <v>0.11243897714036732</v>
      </c>
      <c r="R53" s="12">
        <v>0.11672702042416971</v>
      </c>
    </row>
    <row r="54" spans="1:18" s="16" customFormat="1" ht="15" customHeight="1">
      <c r="A54" s="14" t="s">
        <v>183</v>
      </c>
      <c r="B54" s="14" t="s">
        <v>37</v>
      </c>
      <c r="C54" s="14" t="s">
        <v>16</v>
      </c>
      <c r="D54" s="14" t="s">
        <v>228</v>
      </c>
      <c r="E54" s="8">
        <f>Market_Ref_currency!E54*Market_constant_EUR!$E$57</f>
        <v>55.353514007764304</v>
      </c>
      <c r="F54" s="8">
        <f>Market_Ref_currency!F54*Market_constant_EUR!$E$57</f>
        <v>60.888865408540731</v>
      </c>
      <c r="G54" s="8">
        <f>Market_Ref_currency!G54*Market_constant_EUR!$E$57</f>
        <v>66.977751949394815</v>
      </c>
      <c r="H54" s="8">
        <f>Market_Ref_currency!H54*Market_constant_EUR!$E$57</f>
        <v>73.675527144334296</v>
      </c>
      <c r="I54" s="8">
        <f>Market_Ref_currency!I54*Market_constant_EUR!$E$57</f>
        <v>81.04307985876774</v>
      </c>
      <c r="J54" s="8">
        <f>Market_Ref_currency!J54*Market_constant_EUR!$E$57</f>
        <v>89.147387844644527</v>
      </c>
      <c r="K54" s="19">
        <f>Market_Ref_currency!K54*Market_constant_EUR!$E$57</f>
        <v>98.062126629108988</v>
      </c>
      <c r="L54" s="6">
        <v>0.14755559854177469</v>
      </c>
      <c r="M54" s="7">
        <v>0.11619225142150258</v>
      </c>
      <c r="N54" s="7">
        <v>0.12291549670768509</v>
      </c>
      <c r="O54" s="7">
        <v>0.13541078358809289</v>
      </c>
      <c r="P54" s="7">
        <v>0.13560261325853173</v>
      </c>
      <c r="Q54" s="7">
        <v>0.13078293782730221</v>
      </c>
      <c r="R54" s="6">
        <v>0.13116622704614977</v>
      </c>
    </row>
    <row r="55" spans="1:18" s="16" customFormat="1" ht="15" customHeight="1">
      <c r="A55" s="17" t="s">
        <v>183</v>
      </c>
      <c r="B55" s="17" t="s">
        <v>37</v>
      </c>
      <c r="C55" s="21" t="s">
        <v>226</v>
      </c>
      <c r="D55" s="17" t="s">
        <v>16</v>
      </c>
      <c r="E55" s="15">
        <f>Market_Ref_currency!E55*Market_constant_EUR!$E$57</f>
        <v>59.611476623746171</v>
      </c>
      <c r="F55" s="15">
        <f>Market_Ref_currency!F55*Market_constant_EUR!$E$57</f>
        <v>65.572624286120785</v>
      </c>
      <c r="G55" s="15">
        <f>Market_Ref_currency!G55*Market_constant_EUR!$E$57</f>
        <v>72.129886714732876</v>
      </c>
      <c r="H55" s="15">
        <f>Market_Ref_currency!H55*Market_constant_EUR!$E$57</f>
        <v>79.342875386206174</v>
      </c>
      <c r="I55" s="15">
        <f>Market_Ref_currency!I55*Market_constant_EUR!$E$57</f>
        <v>87.277162924826797</v>
      </c>
      <c r="J55" s="15">
        <f>Market_Ref_currency!J55*Market_constant_EUR!$E$57</f>
        <v>96.00487921730948</v>
      </c>
      <c r="K55" s="20">
        <f>Market_Ref_currency!K55*Market_constant_EUR!$E$57</f>
        <v>105.60536713904044</v>
      </c>
      <c r="L55" s="12">
        <v>0.16596153097765298</v>
      </c>
      <c r="M55" s="11">
        <v>0.12936139104817679</v>
      </c>
      <c r="N55" s="11">
        <v>0.13713915218032824</v>
      </c>
      <c r="O55" s="11">
        <v>0.15011130032605591</v>
      </c>
      <c r="P55" s="11">
        <v>0.15248520029906132</v>
      </c>
      <c r="Q55" s="11">
        <v>0.14857370641847889</v>
      </c>
      <c r="R55" s="12">
        <v>0.14706209234887857</v>
      </c>
    </row>
    <row r="56" spans="1:18" s="9" customFormat="1" ht="15" customHeight="1">
      <c r="A56" s="17" t="s">
        <v>183</v>
      </c>
      <c r="B56" s="17" t="s">
        <v>37</v>
      </c>
      <c r="C56" s="21" t="s">
        <v>227</v>
      </c>
      <c r="D56" s="17" t="s">
        <v>16</v>
      </c>
      <c r="E56" s="15">
        <f>Market_Ref_currency!E56*Market_constant_EUR!$E$57</f>
        <v>63.869439239728045</v>
      </c>
      <c r="F56" s="15">
        <f>Market_Ref_currency!F56*Market_constant_EUR!$E$57</f>
        <v>70.256383163700846</v>
      </c>
      <c r="G56" s="15">
        <f>Market_Ref_currency!G56*Market_constant_EUR!$E$57</f>
        <v>77.282021480070938</v>
      </c>
      <c r="H56" s="15">
        <f>Market_Ref_currency!H56*Market_constant_EUR!$E$57</f>
        <v>85.010223628078037</v>
      </c>
      <c r="I56" s="15">
        <f>Market_Ref_currency!I56*Market_constant_EUR!$E$57</f>
        <v>93.511245990885854</v>
      </c>
      <c r="J56" s="15">
        <f>Market_Ref_currency!J56*Market_constant_EUR!$E$57</f>
        <v>102.86237058997445</v>
      </c>
      <c r="K56" s="20">
        <f>Market_Ref_currency!K56*Market_constant_EUR!$E$57</f>
        <v>113.1486076489719</v>
      </c>
      <c r="L56" s="12">
        <v>0.12984511675230204</v>
      </c>
      <c r="M56" s="11">
        <v>0.10311563864985218</v>
      </c>
      <c r="N56" s="11">
        <v>0.10845574017822179</v>
      </c>
      <c r="O56" s="11">
        <v>0.1200795319080501</v>
      </c>
      <c r="P56" s="11">
        <v>0.11752358768063265</v>
      </c>
      <c r="Q56" s="11">
        <v>0.11113534311645523</v>
      </c>
      <c r="R56" s="12">
        <v>0.11428868261210545</v>
      </c>
    </row>
    <row r="57" spans="1:18" s="16" customFormat="1" ht="15" customHeight="1">
      <c r="A57" s="27"/>
      <c r="B57" s="27"/>
      <c r="C57" s="31"/>
      <c r="D57" s="31" t="s">
        <v>288</v>
      </c>
      <c r="E57" s="154">
        <v>0.21289813079909348</v>
      </c>
      <c r="F57" s="28" t="s">
        <v>12</v>
      </c>
      <c r="G57" s="28"/>
      <c r="H57" s="28"/>
      <c r="I57" s="28"/>
      <c r="J57" s="28"/>
      <c r="K57" s="28"/>
      <c r="L57" s="28"/>
      <c r="M57" s="29"/>
      <c r="N57" s="29"/>
      <c r="O57" s="29"/>
      <c r="P57" s="29"/>
      <c r="Q57" s="29"/>
      <c r="R57" s="30" t="s">
        <v>284</v>
      </c>
    </row>
    <row r="58" spans="1:18" s="16" customFormat="1" ht="15" customHeight="1">
      <c r="A58" s="18"/>
      <c r="B58" s="18"/>
      <c r="C58" s="18"/>
      <c r="D58" s="18"/>
      <c r="E58" s="3"/>
      <c r="F58" s="3"/>
      <c r="G58" s="3"/>
      <c r="H58" s="3"/>
      <c r="I58" s="3"/>
      <c r="J58" s="3"/>
      <c r="K58" s="3"/>
      <c r="L58" s="3"/>
      <c r="M58" s="3"/>
      <c r="N58" s="3"/>
      <c r="O58" s="3"/>
      <c r="P58" s="3"/>
      <c r="Q58" s="3"/>
      <c r="R58" s="3"/>
    </row>
    <row r="59" spans="1:18" s="9" customFormat="1" ht="15" customHeight="1">
      <c r="A59" s="18"/>
      <c r="B59" s="3"/>
      <c r="C59" s="3"/>
      <c r="D59" s="3"/>
      <c r="E59" s="3"/>
      <c r="F59" s="3"/>
      <c r="G59" s="3"/>
      <c r="H59" s="3"/>
      <c r="I59" s="3"/>
      <c r="J59" s="3"/>
      <c r="K59" s="3"/>
      <c r="L59" s="3"/>
      <c r="M59" s="3"/>
      <c r="N59" s="3"/>
      <c r="O59" s="3"/>
      <c r="P59" s="3"/>
      <c r="Q59" s="3"/>
      <c r="R59" s="3"/>
    </row>
    <row r="60" spans="1:18" s="16" customFormat="1" ht="15" customHeight="1">
      <c r="A60" s="18"/>
      <c r="B60" s="3"/>
      <c r="C60" s="3"/>
      <c r="D60" s="3"/>
      <c r="E60" s="3"/>
      <c r="F60" s="3"/>
      <c r="G60" s="3"/>
      <c r="H60" s="3"/>
      <c r="I60" s="3"/>
      <c r="J60" s="3"/>
      <c r="K60" s="3"/>
      <c r="L60" s="3"/>
      <c r="M60" s="3"/>
      <c r="N60" s="3"/>
      <c r="O60" s="3"/>
      <c r="P60" s="3"/>
      <c r="Q60" s="3"/>
      <c r="R60" s="3"/>
    </row>
    <row r="61" spans="1:18" s="16" customFormat="1" ht="15" customHeight="1">
      <c r="A61" s="3"/>
      <c r="B61" s="3"/>
      <c r="C61" s="3"/>
      <c r="D61" s="3"/>
      <c r="E61" s="3"/>
      <c r="F61" s="3"/>
      <c r="G61" s="3"/>
      <c r="H61" s="3"/>
      <c r="I61" s="3"/>
      <c r="J61" s="3"/>
      <c r="K61" s="3"/>
      <c r="L61" s="3"/>
      <c r="M61" s="3"/>
      <c r="N61" s="3"/>
      <c r="O61" s="3"/>
      <c r="P61" s="3"/>
      <c r="Q61" s="3"/>
      <c r="R61" s="3"/>
    </row>
    <row r="62" spans="1:18" s="9" customFormat="1" ht="15" customHeight="1">
      <c r="A62" s="3"/>
      <c r="B62" s="3"/>
      <c r="C62" s="3"/>
      <c r="D62" s="3"/>
      <c r="E62" s="3"/>
      <c r="F62" s="3"/>
      <c r="G62" s="3"/>
      <c r="H62" s="3"/>
      <c r="I62" s="3"/>
      <c r="J62" s="3"/>
      <c r="K62" s="3"/>
      <c r="L62" s="3"/>
      <c r="M62" s="3"/>
      <c r="N62" s="3"/>
      <c r="O62" s="3"/>
      <c r="P62" s="3"/>
      <c r="Q62" s="3"/>
      <c r="R62" s="3"/>
    </row>
    <row r="63" spans="1:18" s="16" customFormat="1" ht="15" customHeight="1">
      <c r="A63" s="3"/>
      <c r="B63" s="3"/>
      <c r="C63" s="3"/>
      <c r="D63" s="3"/>
      <c r="E63" s="3"/>
      <c r="F63" s="3"/>
      <c r="G63" s="3"/>
      <c r="H63" s="3"/>
      <c r="I63" s="3"/>
      <c r="J63" s="3"/>
      <c r="K63" s="3"/>
      <c r="L63" s="3"/>
      <c r="M63" s="3"/>
      <c r="N63" s="3"/>
      <c r="O63" s="3"/>
      <c r="P63" s="3"/>
      <c r="Q63" s="3"/>
      <c r="R63" s="3"/>
    </row>
    <row r="64" spans="1:18" s="16" customFormat="1" ht="15" customHeight="1">
      <c r="A64" s="3"/>
      <c r="B64" s="3"/>
      <c r="C64" s="3"/>
      <c r="D64" s="3"/>
      <c r="E64" s="3"/>
      <c r="F64" s="3"/>
      <c r="G64" s="3"/>
      <c r="H64" s="3"/>
      <c r="I64" s="3"/>
      <c r="J64" s="3"/>
      <c r="K64" s="3"/>
      <c r="L64" s="3"/>
      <c r="M64" s="3"/>
      <c r="N64" s="3"/>
      <c r="O64" s="3"/>
      <c r="P64" s="3"/>
      <c r="Q64" s="3"/>
      <c r="R64" s="3"/>
    </row>
    <row r="65" spans="1:18" s="9" customFormat="1" ht="15" customHeight="1">
      <c r="A65" s="3"/>
      <c r="B65" s="3"/>
      <c r="C65" s="3"/>
      <c r="D65" s="3"/>
      <c r="E65" s="3"/>
      <c r="F65" s="3"/>
      <c r="G65" s="3"/>
      <c r="H65" s="3"/>
      <c r="I65" s="3"/>
      <c r="J65" s="3"/>
      <c r="K65" s="3"/>
      <c r="L65" s="3"/>
      <c r="M65" s="3"/>
      <c r="N65" s="3"/>
      <c r="O65" s="3"/>
      <c r="P65" s="3"/>
      <c r="Q65" s="3"/>
      <c r="R65" s="3"/>
    </row>
    <row r="66" spans="1:18" s="16" customFormat="1" ht="15" customHeight="1">
      <c r="A66" s="3"/>
      <c r="B66" s="3"/>
      <c r="C66" s="3"/>
      <c r="D66" s="3"/>
      <c r="E66" s="3"/>
      <c r="F66" s="3"/>
      <c r="G66" s="3"/>
      <c r="H66" s="3"/>
      <c r="I66" s="3"/>
      <c r="J66" s="3"/>
      <c r="K66" s="3"/>
      <c r="L66" s="3"/>
      <c r="M66" s="3"/>
      <c r="N66" s="3"/>
      <c r="O66" s="3"/>
      <c r="P66" s="3"/>
      <c r="Q66" s="3"/>
      <c r="R66" s="3"/>
    </row>
    <row r="67" spans="1:18" s="16" customFormat="1" ht="15" customHeight="1">
      <c r="A67" s="3"/>
      <c r="B67" s="3"/>
      <c r="C67" s="3"/>
      <c r="D67" s="3"/>
      <c r="E67" s="3"/>
      <c r="F67" s="3"/>
      <c r="G67" s="3"/>
      <c r="H67" s="3"/>
      <c r="I67" s="3"/>
      <c r="J67" s="3"/>
      <c r="K67" s="3"/>
      <c r="L67" s="3"/>
      <c r="M67" s="3"/>
      <c r="N67" s="3"/>
      <c r="O67" s="3"/>
      <c r="P67" s="3"/>
      <c r="Q67" s="3"/>
      <c r="R67" s="3"/>
    </row>
    <row r="68" spans="1:18" s="9" customFormat="1" ht="15" customHeight="1">
      <c r="A68" s="3"/>
      <c r="B68" s="3"/>
      <c r="C68" s="3"/>
      <c r="D68" s="3"/>
      <c r="E68" s="3"/>
      <c r="F68" s="3"/>
      <c r="G68" s="3"/>
      <c r="H68" s="3"/>
      <c r="I68" s="3"/>
      <c r="J68" s="3"/>
      <c r="K68" s="3"/>
      <c r="L68" s="3"/>
      <c r="M68" s="3"/>
      <c r="N68" s="3"/>
      <c r="O68" s="3"/>
      <c r="P68" s="3"/>
      <c r="Q68" s="3"/>
      <c r="R68" s="3"/>
    </row>
    <row r="69" spans="1:18" s="16" customFormat="1" ht="15" customHeight="1">
      <c r="A69" s="3"/>
      <c r="B69" s="3"/>
      <c r="C69" s="3"/>
      <c r="D69" s="3"/>
      <c r="E69" s="3"/>
      <c r="F69" s="3"/>
      <c r="G69" s="3"/>
      <c r="H69" s="3"/>
      <c r="I69" s="3"/>
      <c r="J69" s="3"/>
      <c r="K69" s="3"/>
      <c r="L69" s="3"/>
      <c r="M69" s="3"/>
      <c r="N69" s="3"/>
      <c r="O69" s="3"/>
      <c r="P69" s="3"/>
      <c r="Q69" s="3"/>
      <c r="R69" s="3"/>
    </row>
    <row r="70" spans="1:18" s="16" customFormat="1" ht="15" customHeight="1">
      <c r="A70" s="3"/>
      <c r="B70" s="3"/>
      <c r="C70" s="3"/>
      <c r="D70" s="3"/>
      <c r="E70" s="3"/>
      <c r="F70" s="3"/>
      <c r="G70" s="3"/>
      <c r="H70" s="3"/>
      <c r="I70" s="3"/>
      <c r="J70" s="3"/>
      <c r="K70" s="3"/>
      <c r="L70" s="3"/>
      <c r="M70" s="3"/>
      <c r="N70" s="3"/>
      <c r="O70" s="3"/>
      <c r="P70" s="3"/>
      <c r="Q70" s="3"/>
      <c r="R70" s="3"/>
    </row>
    <row r="71" spans="1:18" s="18" customFormat="1" ht="15" customHeight="1">
      <c r="A71" s="3"/>
      <c r="B71" s="3"/>
      <c r="C71" s="3"/>
      <c r="D71" s="3"/>
      <c r="E71" s="3"/>
      <c r="F71" s="3"/>
      <c r="G71" s="3"/>
      <c r="H71" s="3"/>
      <c r="I71" s="3"/>
      <c r="J71" s="3"/>
      <c r="K71" s="3"/>
      <c r="L71" s="3"/>
      <c r="M71" s="3"/>
      <c r="N71" s="3"/>
      <c r="O71" s="3"/>
      <c r="P71" s="3"/>
      <c r="Q71" s="3"/>
      <c r="R71" s="3"/>
    </row>
  </sheetData>
  <autoFilter ref="A7:R57" xr:uid="{00000000-0009-0000-0000-000007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1"/>
  <sheetViews>
    <sheetView showGridLines="0" workbookViewId="0">
      <pane ySplit="7" topLeftCell="A8" activePane="bottomLeft" state="frozen"/>
      <selection activeCell="A3" sqref="A3"/>
      <selection pane="bottomLeft"/>
    </sheetView>
  </sheetViews>
  <sheetFormatPr baseColWidth="10" defaultColWidth="10.7109375" defaultRowHeight="13"/>
  <cols>
    <col min="1" max="1" width="26.140625" style="3" customWidth="1"/>
    <col min="2" max="2" width="20.28515625" style="3" bestFit="1" customWidth="1"/>
    <col min="3" max="3" width="20.42578125" style="3" bestFit="1" customWidth="1"/>
    <col min="4" max="4" width="24.28515625" style="3" bestFit="1" customWidth="1"/>
    <col min="5" max="18" width="8.7109375" style="3" customWidth="1"/>
    <col min="19" max="16384" width="10.7109375" style="3"/>
  </cols>
  <sheetData>
    <row r="1" spans="1:18" ht="30" customHeight="1">
      <c r="A1" s="40" t="s">
        <v>281</v>
      </c>
      <c r="B1" s="2"/>
      <c r="C1" s="2"/>
      <c r="D1" s="2"/>
    </row>
    <row r="2" spans="1:18" ht="30" customHeight="1">
      <c r="A2" s="41" t="s">
        <v>229</v>
      </c>
      <c r="B2" s="4"/>
      <c r="C2" s="4"/>
      <c r="D2" s="4"/>
    </row>
    <row r="3" spans="1:18" ht="30" customHeight="1">
      <c r="A3" s="247" t="s">
        <v>296</v>
      </c>
      <c r="R3" s="5" t="s">
        <v>20</v>
      </c>
    </row>
    <row r="4" spans="1:18">
      <c r="R4" s="10" t="s">
        <v>295</v>
      </c>
    </row>
    <row r="6" spans="1:18" ht="34">
      <c r="A6" s="22" t="s">
        <v>287</v>
      </c>
      <c r="B6" s="22"/>
      <c r="C6" s="22"/>
      <c r="D6" s="22"/>
      <c r="E6" s="22"/>
      <c r="F6" s="22"/>
      <c r="G6" s="22"/>
      <c r="H6" s="22"/>
      <c r="I6" s="22"/>
      <c r="J6" s="23"/>
      <c r="K6" s="24"/>
      <c r="L6" s="25" t="s">
        <v>15</v>
      </c>
      <c r="M6" s="26"/>
      <c r="N6" s="26"/>
      <c r="O6" s="26"/>
      <c r="P6" s="26"/>
      <c r="Q6" s="26"/>
      <c r="R6" s="26"/>
    </row>
    <row r="7" spans="1:18" ht="31" thickBot="1">
      <c r="A7" s="115" t="s">
        <v>67</v>
      </c>
      <c r="B7" s="115" t="s">
        <v>44</v>
      </c>
      <c r="C7" s="123" t="s">
        <v>74</v>
      </c>
      <c r="D7" s="124" t="s">
        <v>75</v>
      </c>
      <c r="E7" s="125">
        <v>2021</v>
      </c>
      <c r="F7" s="125">
        <v>2022</v>
      </c>
      <c r="G7" s="125">
        <v>2023</v>
      </c>
      <c r="H7" s="125">
        <v>2024</v>
      </c>
      <c r="I7" s="125">
        <v>2025</v>
      </c>
      <c r="J7" s="125">
        <v>2026</v>
      </c>
      <c r="K7" s="126">
        <v>2027</v>
      </c>
      <c r="L7" s="127" t="s">
        <v>82</v>
      </c>
      <c r="M7" s="128" t="s">
        <v>83</v>
      </c>
      <c r="N7" s="128" t="s">
        <v>84</v>
      </c>
      <c r="O7" s="128" t="s">
        <v>85</v>
      </c>
      <c r="P7" s="128" t="s">
        <v>162</v>
      </c>
      <c r="Q7" s="128" t="s">
        <v>163</v>
      </c>
      <c r="R7" s="129" t="s">
        <v>267</v>
      </c>
    </row>
    <row r="8" spans="1:18" s="9" customFormat="1" ht="15" customHeight="1" thickTop="1">
      <c r="A8" s="135" t="s">
        <v>76</v>
      </c>
      <c r="B8" s="135" t="s">
        <v>259</v>
      </c>
      <c r="C8" s="135" t="s">
        <v>16</v>
      </c>
      <c r="D8" s="135" t="s">
        <v>260</v>
      </c>
      <c r="E8" s="136">
        <f>Market_Ref_currency!E8*$E$57</f>
        <v>314.11596541410984</v>
      </c>
      <c r="F8" s="136">
        <f>Market_Ref_currency!F8*$E$57</f>
        <v>345.52756195552087</v>
      </c>
      <c r="G8" s="136">
        <f>Market_Ref_currency!G8*$E$57</f>
        <v>380.08031815107302</v>
      </c>
      <c r="H8" s="136">
        <f>Market_Ref_currency!H8*$E$57</f>
        <v>418.08834996618032</v>
      </c>
      <c r="I8" s="136">
        <f>Market_Ref_currency!I8*$E$57</f>
        <v>459.89718496279841</v>
      </c>
      <c r="J8" s="136">
        <f>Market_Ref_currency!J8*$E$57</f>
        <v>505.88690345907827</v>
      </c>
      <c r="K8" s="144">
        <f>Market_Ref_currency!K8*$E$57</f>
        <v>556.47559380498615</v>
      </c>
      <c r="L8" s="137">
        <v>0.21548351953134826</v>
      </c>
      <c r="M8" s="138">
        <v>0.19248573632976895</v>
      </c>
      <c r="N8" s="138">
        <v>0.21059562624532124</v>
      </c>
      <c r="O8" s="138">
        <v>0.22362130177047046</v>
      </c>
      <c r="P8" s="138">
        <v>0.22289339192718938</v>
      </c>
      <c r="Q8" s="138">
        <v>0.22112689249405926</v>
      </c>
      <c r="R8" s="137">
        <v>0.21954795092256862</v>
      </c>
    </row>
    <row r="9" spans="1:18" s="9" customFormat="1" ht="15" customHeight="1">
      <c r="A9" s="139" t="s">
        <v>76</v>
      </c>
      <c r="B9" s="139" t="s">
        <v>259</v>
      </c>
      <c r="C9" s="140" t="s">
        <v>226</v>
      </c>
      <c r="D9" s="139" t="s">
        <v>16</v>
      </c>
      <c r="E9" s="141">
        <f>Market_Ref_currency!E9*$E$57</f>
        <v>345.52756195552087</v>
      </c>
      <c r="F9" s="141">
        <f>Market_Ref_currency!F9*$E$57</f>
        <v>380.08031815107296</v>
      </c>
      <c r="G9" s="141">
        <f>Market_Ref_currency!G9*$E$57</f>
        <v>418.08834996618026</v>
      </c>
      <c r="H9" s="141">
        <f>Market_Ref_currency!H9*$E$57</f>
        <v>459.89718496279841</v>
      </c>
      <c r="I9" s="141">
        <f>Market_Ref_currency!I9*$E$57</f>
        <v>505.88690345907827</v>
      </c>
      <c r="J9" s="141">
        <f>Market_Ref_currency!J9*$E$57</f>
        <v>556.47559380498615</v>
      </c>
      <c r="K9" s="145">
        <f>Market_Ref_currency!K9*$E$57</f>
        <v>612.12315318548485</v>
      </c>
      <c r="L9" s="142">
        <v>0.26474141604940393</v>
      </c>
      <c r="M9" s="143">
        <v>0.23559341184754468</v>
      </c>
      <c r="N9" s="143">
        <v>0.25673481436456047</v>
      </c>
      <c r="O9" s="143">
        <v>0.27093989720295819</v>
      </c>
      <c r="P9" s="143">
        <v>0.26876928873553707</v>
      </c>
      <c r="Q9" s="143">
        <v>0.26480689166206206</v>
      </c>
      <c r="R9" s="142">
        <v>0.26530109861103934</v>
      </c>
    </row>
    <row r="10" spans="1:18" s="16" customFormat="1" ht="15" customHeight="1">
      <c r="A10" s="139" t="s">
        <v>76</v>
      </c>
      <c r="B10" s="139" t="s">
        <v>259</v>
      </c>
      <c r="C10" s="140" t="s">
        <v>227</v>
      </c>
      <c r="D10" s="139" t="s">
        <v>16</v>
      </c>
      <c r="E10" s="141">
        <f>Market_Ref_currency!E10*$E$57</f>
        <v>533.99714120398676</v>
      </c>
      <c r="F10" s="141">
        <f>Market_Ref_currency!F10*$E$57</f>
        <v>587.39685532438546</v>
      </c>
      <c r="G10" s="141">
        <f>Market_Ref_currency!G10*$E$57</f>
        <v>646.13654085682401</v>
      </c>
      <c r="H10" s="141">
        <f>Market_Ref_currency!H10*$E$57</f>
        <v>710.75019494250648</v>
      </c>
      <c r="I10" s="141">
        <f>Market_Ref_currency!I10*$E$57</f>
        <v>781.82521443675716</v>
      </c>
      <c r="J10" s="141">
        <f>Market_Ref_currency!J10*$E$57</f>
        <v>860.00773588043296</v>
      </c>
      <c r="K10" s="145">
        <f>Market_Ref_currency!K10*$E$57</f>
        <v>946.00850946847629</v>
      </c>
      <c r="L10" s="142">
        <v>0.16568534916010602</v>
      </c>
      <c r="M10" s="143">
        <v>0.1452019188553153</v>
      </c>
      <c r="N10" s="143">
        <v>0.15599201169960586</v>
      </c>
      <c r="O10" s="143">
        <v>0.16274165806421403</v>
      </c>
      <c r="P10" s="143">
        <v>0.15837751493416841</v>
      </c>
      <c r="Q10" s="143">
        <v>0.15384515498901985</v>
      </c>
      <c r="R10" s="142">
        <v>0.15773437602951446</v>
      </c>
    </row>
    <row r="11" spans="1:18" s="16" customFormat="1" ht="15" customHeight="1">
      <c r="A11" s="139" t="s">
        <v>76</v>
      </c>
      <c r="B11" s="139" t="s">
        <v>37</v>
      </c>
      <c r="C11" s="139" t="s">
        <v>16</v>
      </c>
      <c r="D11" s="139" t="s">
        <v>228</v>
      </c>
      <c r="E11" s="141">
        <f>Market_Ref_currency!E11*$E$57</f>
        <v>628.23193082821967</v>
      </c>
      <c r="F11" s="141">
        <f>Market_Ref_currency!F11*$E$57</f>
        <v>691.05512391104173</v>
      </c>
      <c r="G11" s="141">
        <f>Market_Ref_currency!G11*$E$57</f>
        <v>760.16063630214603</v>
      </c>
      <c r="H11" s="141">
        <f>Market_Ref_currency!H11*$E$57</f>
        <v>836.17669993236063</v>
      </c>
      <c r="I11" s="141">
        <f>Market_Ref_currency!I11*$E$57</f>
        <v>919.79436992559681</v>
      </c>
      <c r="J11" s="141">
        <f>Market_Ref_currency!J11*$E$57</f>
        <v>1011.7738069181565</v>
      </c>
      <c r="K11" s="145">
        <f>Market_Ref_currency!K11*$E$57</f>
        <v>1112.9511876099723</v>
      </c>
      <c r="L11" s="142">
        <v>0.18371886356548206</v>
      </c>
      <c r="M11" s="143">
        <v>0.15842348057326006</v>
      </c>
      <c r="N11" s="143">
        <v>0.17730799333950897</v>
      </c>
      <c r="O11" s="143">
        <v>0.19267251137571018</v>
      </c>
      <c r="P11" s="143">
        <v>0.18849028624716158</v>
      </c>
      <c r="Q11" s="143">
        <v>0.18275383354502894</v>
      </c>
      <c r="R11" s="142">
        <v>0.18529192533861027</v>
      </c>
    </row>
    <row r="12" spans="1:18" s="16" customFormat="1" ht="15" customHeight="1">
      <c r="A12" s="139" t="s">
        <v>76</v>
      </c>
      <c r="B12" s="139" t="s">
        <v>37</v>
      </c>
      <c r="C12" s="140" t="s">
        <v>226</v>
      </c>
      <c r="D12" s="139" t="s">
        <v>16</v>
      </c>
      <c r="E12" s="141">
        <f>Market_Ref_currency!E12*$E$57</f>
        <v>659.64352736963065</v>
      </c>
      <c r="F12" s="141">
        <f>Market_Ref_currency!F12*$E$57</f>
        <v>725.60788010659383</v>
      </c>
      <c r="G12" s="141">
        <f>Market_Ref_currency!G12*$E$57</f>
        <v>798.16866811725333</v>
      </c>
      <c r="H12" s="141">
        <f>Market_Ref_currency!H12*$E$57</f>
        <v>877.98553492897872</v>
      </c>
      <c r="I12" s="141">
        <f>Market_Ref_currency!I12*$E$57</f>
        <v>965.78408842187662</v>
      </c>
      <c r="J12" s="141">
        <f>Market_Ref_currency!J12*$E$57</f>
        <v>1062.3624972640644</v>
      </c>
      <c r="K12" s="145">
        <f>Market_Ref_currency!K12*$E$57</f>
        <v>1168.5987469904708</v>
      </c>
      <c r="L12" s="142">
        <v>0.21020950589115817</v>
      </c>
      <c r="M12" s="143">
        <v>0.18164886290602955</v>
      </c>
      <c r="N12" s="143">
        <v>0.2106167392532603</v>
      </c>
      <c r="O12" s="143">
        <v>0.23825354355819628</v>
      </c>
      <c r="P12" s="143">
        <v>0.23454299230899789</v>
      </c>
      <c r="Q12" s="143">
        <v>0.22779714002038154</v>
      </c>
      <c r="R12" s="142">
        <v>0.22775658617055217</v>
      </c>
    </row>
    <row r="13" spans="1:18" s="16" customFormat="1" ht="15" customHeight="1">
      <c r="A13" s="139" t="s">
        <v>76</v>
      </c>
      <c r="B13" s="139" t="s">
        <v>37</v>
      </c>
      <c r="C13" s="140" t="s">
        <v>227</v>
      </c>
      <c r="D13" s="139" t="s">
        <v>16</v>
      </c>
      <c r="E13" s="141">
        <f>Market_Ref_currency!E13*$E$57</f>
        <v>848.11310661809659</v>
      </c>
      <c r="F13" s="141">
        <f>Market_Ref_currency!F13*$E$57</f>
        <v>932.92441727990627</v>
      </c>
      <c r="G13" s="141">
        <f>Market_Ref_currency!G13*$E$57</f>
        <v>1026.216859007897</v>
      </c>
      <c r="H13" s="141">
        <f>Market_Ref_currency!H13*$E$57</f>
        <v>1128.8385449086866</v>
      </c>
      <c r="I13" s="141">
        <f>Market_Ref_currency!I13*$E$57</f>
        <v>1241.7223993995553</v>
      </c>
      <c r="J13" s="141">
        <f>Market_Ref_currency!J13*$E$57</f>
        <v>1365.8946393395111</v>
      </c>
      <c r="K13" s="145">
        <f>Market_Ref_currency!K13*$E$57</f>
        <v>1502.4841032734623</v>
      </c>
      <c r="L13" s="142">
        <v>0.16631184986614</v>
      </c>
      <c r="M13" s="143">
        <v>0.14258766169061587</v>
      </c>
      <c r="N13" s="143">
        <v>0.15382059858689412</v>
      </c>
      <c r="O13" s="143">
        <v>0.15894928579445256</v>
      </c>
      <c r="P13" s="143">
        <v>0.15208660912000771</v>
      </c>
      <c r="Q13" s="143">
        <v>0.14459971257795612</v>
      </c>
      <c r="R13" s="142">
        <v>0.15235255839260264</v>
      </c>
    </row>
    <row r="14" spans="1:18" s="16" customFormat="1" ht="15" customHeight="1" thickBot="1">
      <c r="A14" s="146" t="s">
        <v>76</v>
      </c>
      <c r="B14" s="146" t="s">
        <v>79</v>
      </c>
      <c r="C14" s="146" t="s">
        <v>79</v>
      </c>
      <c r="D14" s="146" t="s">
        <v>79</v>
      </c>
      <c r="E14" s="147">
        <f>Market_Ref_currency!E14*$E$57</f>
        <v>942.34789624232951</v>
      </c>
      <c r="F14" s="147">
        <f>Market_Ref_currency!F14*$E$57</f>
        <v>1036.5826858665625</v>
      </c>
      <c r="G14" s="147">
        <f>Market_Ref_currency!G14*$E$57</f>
        <v>1140.2409544532188</v>
      </c>
      <c r="H14" s="147">
        <f>Market_Ref_currency!H14*$E$57</f>
        <v>1254.2650498985408</v>
      </c>
      <c r="I14" s="147">
        <f>Market_Ref_currency!I14*$E$57</f>
        <v>1379.6915548883949</v>
      </c>
      <c r="J14" s="147">
        <f>Market_Ref_currency!J14*$E$57</f>
        <v>1517.6607103772346</v>
      </c>
      <c r="K14" s="150">
        <f>Market_Ref_currency!K14*$E$57</f>
        <v>1669.4267814149582</v>
      </c>
      <c r="L14" s="148">
        <v>0.13751052432693367</v>
      </c>
      <c r="M14" s="149">
        <v>0.12331258874906181</v>
      </c>
      <c r="N14" s="149">
        <v>0.13606522691353096</v>
      </c>
      <c r="O14" s="149">
        <v>0.14373263322523577</v>
      </c>
      <c r="P14" s="149">
        <v>0.13875145088297436</v>
      </c>
      <c r="Q14" s="149">
        <v>0.13315164955932901</v>
      </c>
      <c r="R14" s="148">
        <v>0.13791858239876453</v>
      </c>
    </row>
    <row r="15" spans="1:18" s="9" customFormat="1" ht="15" customHeight="1" thickTop="1">
      <c r="A15" s="130" t="s">
        <v>170</v>
      </c>
      <c r="B15" s="130" t="s">
        <v>259</v>
      </c>
      <c r="C15" s="130" t="s">
        <v>16</v>
      </c>
      <c r="D15" s="130" t="s">
        <v>260</v>
      </c>
      <c r="E15" s="131">
        <f>Market_Ref_currency!E15*$E$57</f>
        <v>44.873709344872836</v>
      </c>
      <c r="F15" s="131">
        <f>Market_Ref_currency!F15*$E$57</f>
        <v>49.361080279360124</v>
      </c>
      <c r="G15" s="131">
        <f>Market_Ref_currency!G15*$E$57</f>
        <v>54.297188307296146</v>
      </c>
      <c r="H15" s="131">
        <f>Market_Ref_currency!H15*$E$57</f>
        <v>59.726907138025766</v>
      </c>
      <c r="I15" s="131">
        <f>Market_Ref_currency!I15*$E$57</f>
        <v>65.699597851828358</v>
      </c>
      <c r="J15" s="131">
        <f>Market_Ref_currency!J15*$E$57</f>
        <v>72.269557637011204</v>
      </c>
      <c r="K15" s="134">
        <f>Market_Ref_currency!K15*$E$57</f>
        <v>79.496513400712317</v>
      </c>
      <c r="L15" s="132">
        <v>0.24366885774800395</v>
      </c>
      <c r="M15" s="133">
        <v>0.21796205226798793</v>
      </c>
      <c r="N15" s="133">
        <v>0.23375938208463021</v>
      </c>
      <c r="O15" s="133">
        <v>0.24843692121157845</v>
      </c>
      <c r="P15" s="133">
        <v>0.24874520356076002</v>
      </c>
      <c r="Q15" s="133">
        <v>0.24959014563209947</v>
      </c>
      <c r="R15" s="132">
        <v>0.24511545620569275</v>
      </c>
    </row>
    <row r="16" spans="1:18" s="16" customFormat="1" ht="15" customHeight="1">
      <c r="A16" s="17" t="s">
        <v>170</v>
      </c>
      <c r="B16" s="17" t="s">
        <v>259</v>
      </c>
      <c r="C16" s="21" t="s">
        <v>226</v>
      </c>
      <c r="D16" s="17" t="s">
        <v>16</v>
      </c>
      <c r="E16" s="15">
        <f>Market_Ref_currency!E16*$E$57</f>
        <v>49.361080279360117</v>
      </c>
      <c r="F16" s="15">
        <f>Market_Ref_currency!F16*$E$57</f>
        <v>54.297188307296139</v>
      </c>
      <c r="G16" s="15">
        <f>Market_Ref_currency!G16*$E$57</f>
        <v>59.726907138025759</v>
      </c>
      <c r="H16" s="15">
        <f>Market_Ref_currency!H16*$E$57</f>
        <v>65.699597851828329</v>
      </c>
      <c r="I16" s="15">
        <f>Market_Ref_currency!I16*$E$57</f>
        <v>72.269557637011175</v>
      </c>
      <c r="J16" s="15">
        <f>Market_Ref_currency!J16*$E$57</f>
        <v>79.496513400712303</v>
      </c>
      <c r="K16" s="20">
        <f>Market_Ref_currency!K16*$E$57</f>
        <v>87.44616474078353</v>
      </c>
      <c r="L16" s="12">
        <v>0.30550611725036281</v>
      </c>
      <c r="M16" s="11">
        <v>0.2670429306179376</v>
      </c>
      <c r="N16" s="11">
        <v>0.28795596953313773</v>
      </c>
      <c r="O16" s="11">
        <v>0.30409998479188949</v>
      </c>
      <c r="P16" s="11">
        <v>0.30233064210979821</v>
      </c>
      <c r="Q16" s="11">
        <v>0.30114957579437673</v>
      </c>
      <c r="R16" s="12">
        <v>0.29886823967703702</v>
      </c>
    </row>
    <row r="17" spans="1:18" s="16" customFormat="1" ht="15" customHeight="1">
      <c r="A17" s="17" t="s">
        <v>170</v>
      </c>
      <c r="B17" s="17" t="s">
        <v>259</v>
      </c>
      <c r="C17" s="21" t="s">
        <v>227</v>
      </c>
      <c r="D17" s="17" t="s">
        <v>16</v>
      </c>
      <c r="E17" s="15">
        <f>Market_Ref_currency!E17*$E$57</f>
        <v>53.848451213847405</v>
      </c>
      <c r="F17" s="15">
        <f>Market_Ref_currency!F17*$E$57</f>
        <v>59.233296335232147</v>
      </c>
      <c r="G17" s="15">
        <f>Market_Ref_currency!G17*$E$57</f>
        <v>65.156625968755364</v>
      </c>
      <c r="H17" s="15">
        <f>Market_Ref_currency!H17*$E$57</f>
        <v>71.672288565630907</v>
      </c>
      <c r="I17" s="15">
        <f>Market_Ref_currency!I17*$E$57</f>
        <v>78.839517422194007</v>
      </c>
      <c r="J17" s="15">
        <f>Market_Ref_currency!J17*$E$57</f>
        <v>86.723469164413402</v>
      </c>
      <c r="K17" s="20">
        <f>Market_Ref_currency!K17*$E$57</f>
        <v>95.395816080854758</v>
      </c>
      <c r="L17" s="12">
        <v>0.18338977171601223</v>
      </c>
      <c r="M17" s="11">
        <v>0.16518078046852547</v>
      </c>
      <c r="N17" s="11">
        <v>0.17038153480425589</v>
      </c>
      <c r="O17" s="11">
        <v>0.17680506545137331</v>
      </c>
      <c r="P17" s="11">
        <v>0.17232780531901826</v>
      </c>
      <c r="Q17" s="11">
        <v>0.16790825901806938</v>
      </c>
      <c r="R17" s="12">
        <v>0.1718511388669941</v>
      </c>
    </row>
    <row r="18" spans="1:18" s="9" customFormat="1" ht="15" customHeight="1">
      <c r="A18" s="14" t="s">
        <v>170</v>
      </c>
      <c r="B18" s="14" t="s">
        <v>37</v>
      </c>
      <c r="C18" s="14" t="s">
        <v>16</v>
      </c>
      <c r="D18" s="14" t="s">
        <v>228</v>
      </c>
      <c r="E18" s="8">
        <f>Market_Ref_currency!E18*$E$57</f>
        <v>58.335822148334685</v>
      </c>
      <c r="F18" s="8">
        <f>Market_Ref_currency!F18*$E$57</f>
        <v>64.169404363168155</v>
      </c>
      <c r="G18" s="8">
        <f>Market_Ref_currency!G18*$E$57</f>
        <v>70.586344799484976</v>
      </c>
      <c r="H18" s="8">
        <f>Market_Ref_currency!H18*$E$57</f>
        <v>77.644979279433485</v>
      </c>
      <c r="I18" s="8">
        <f>Market_Ref_currency!I18*$E$57</f>
        <v>85.409477207376838</v>
      </c>
      <c r="J18" s="8">
        <f>Market_Ref_currency!J18*$E$57</f>
        <v>93.950424928114529</v>
      </c>
      <c r="K18" s="19">
        <f>Market_Ref_currency!K18*$E$57</f>
        <v>103.345467420926</v>
      </c>
      <c r="L18" s="6">
        <v>0.20396364201626227</v>
      </c>
      <c r="M18" s="7">
        <v>0.17895279378438911</v>
      </c>
      <c r="N18" s="7">
        <v>0.20128769392953116</v>
      </c>
      <c r="O18" s="7">
        <v>0.21878406728797506</v>
      </c>
      <c r="P18" s="7">
        <v>0.21128381971855181</v>
      </c>
      <c r="Q18" s="7">
        <v>0.20417977264032205</v>
      </c>
      <c r="R18" s="6">
        <v>0.20886487838330403</v>
      </c>
    </row>
    <row r="19" spans="1:18" s="9" customFormat="1" ht="15" customHeight="1">
      <c r="A19" s="17" t="s">
        <v>170</v>
      </c>
      <c r="B19" s="17" t="s">
        <v>37</v>
      </c>
      <c r="C19" s="21" t="s">
        <v>226</v>
      </c>
      <c r="D19" s="17" t="s">
        <v>16</v>
      </c>
      <c r="E19" s="15">
        <f>Market_Ref_currency!E19*$E$57</f>
        <v>62.823193082821973</v>
      </c>
      <c r="F19" s="15">
        <f>Market_Ref_currency!F19*$E$57</f>
        <v>69.10551239110417</v>
      </c>
      <c r="G19" s="15">
        <f>Market_Ref_currency!G19*$E$57</f>
        <v>76.016063630214589</v>
      </c>
      <c r="H19" s="15">
        <f>Market_Ref_currency!H19*$E$57</f>
        <v>83.617669993236063</v>
      </c>
      <c r="I19" s="15">
        <f>Market_Ref_currency!I19*$E$57</f>
        <v>91.97943699255967</v>
      </c>
      <c r="J19" s="15">
        <f>Market_Ref_currency!J19*$E$57</f>
        <v>101.17738069181564</v>
      </c>
      <c r="K19" s="20">
        <f>Market_Ref_currency!K19*$E$57</f>
        <v>111.29511876099723</v>
      </c>
      <c r="L19" s="12">
        <v>0.23162334195854717</v>
      </c>
      <c r="M19" s="11">
        <v>0.20203321855771317</v>
      </c>
      <c r="N19" s="11">
        <v>0.24468444251881327</v>
      </c>
      <c r="O19" s="11">
        <v>0.28348401485733365</v>
      </c>
      <c r="P19" s="11">
        <v>0.27639891778312053</v>
      </c>
      <c r="Q19" s="11">
        <v>0.26911605229670377</v>
      </c>
      <c r="R19" s="12">
        <v>0.26833615479907924</v>
      </c>
    </row>
    <row r="20" spans="1:18" s="16" customFormat="1" ht="15" customHeight="1" thickBot="1">
      <c r="A20" s="17" t="s">
        <v>170</v>
      </c>
      <c r="B20" s="17" t="s">
        <v>37</v>
      </c>
      <c r="C20" s="21" t="s">
        <v>227</v>
      </c>
      <c r="D20" s="17" t="s">
        <v>16</v>
      </c>
      <c r="E20" s="15">
        <f>Market_Ref_currency!E20*$E$57</f>
        <v>67.310564017309261</v>
      </c>
      <c r="F20" s="15">
        <f>Market_Ref_currency!F20*$E$57</f>
        <v>74.041620419040186</v>
      </c>
      <c r="G20" s="15">
        <f>Market_Ref_currency!G20*$E$57</f>
        <v>81.445782460944216</v>
      </c>
      <c r="H20" s="15">
        <f>Market_Ref_currency!H20*$E$57</f>
        <v>89.590360707038627</v>
      </c>
      <c r="I20" s="15">
        <f>Market_Ref_currency!I20*$E$57</f>
        <v>98.549396777742515</v>
      </c>
      <c r="J20" s="15">
        <f>Market_Ref_currency!J20*$E$57</f>
        <v>108.40433645551677</v>
      </c>
      <c r="K20" s="20">
        <f>Market_Ref_currency!K20*$E$57</f>
        <v>119.24477010106845</v>
      </c>
      <c r="L20" s="12">
        <v>0.18646312709493196</v>
      </c>
      <c r="M20" s="11">
        <v>0.16379378427340319</v>
      </c>
      <c r="N20" s="11">
        <v>0.17184858526682567</v>
      </c>
      <c r="O20" s="11">
        <v>0.1721654750906394</v>
      </c>
      <c r="P20" s="11">
        <v>0.15991040149904334</v>
      </c>
      <c r="Q20" s="11">
        <v>0.14780222873050519</v>
      </c>
      <c r="R20" s="12">
        <v>0.16288825189148359</v>
      </c>
    </row>
    <row r="21" spans="1:18" s="16" customFormat="1" ht="15" customHeight="1" thickTop="1">
      <c r="A21" s="130" t="s">
        <v>173</v>
      </c>
      <c r="B21" s="130" t="s">
        <v>259</v>
      </c>
      <c r="C21" s="130" t="s">
        <v>16</v>
      </c>
      <c r="D21" s="130" t="s">
        <v>260</v>
      </c>
      <c r="E21" s="131">
        <f>Market_Ref_currency!E21*$E$57</f>
        <v>44.873709344872836</v>
      </c>
      <c r="F21" s="131">
        <f>Market_Ref_currency!F21*$E$57</f>
        <v>49.361080279360124</v>
      </c>
      <c r="G21" s="131">
        <f>Market_Ref_currency!G21*$E$57</f>
        <v>54.297188307296146</v>
      </c>
      <c r="H21" s="131">
        <f>Market_Ref_currency!H21*$E$57</f>
        <v>59.726907138025766</v>
      </c>
      <c r="I21" s="131">
        <f>Market_Ref_currency!I21*$E$57</f>
        <v>65.699597851828358</v>
      </c>
      <c r="J21" s="131">
        <f>Market_Ref_currency!J21*$E$57</f>
        <v>72.269557637011204</v>
      </c>
      <c r="K21" s="134">
        <f>Market_Ref_currency!K21*$E$57</f>
        <v>79.496513400712317</v>
      </c>
      <c r="L21" s="132">
        <v>0.21798745802257735</v>
      </c>
      <c r="M21" s="133">
        <v>0.20175171164896755</v>
      </c>
      <c r="N21" s="133">
        <v>0.21738413261316536</v>
      </c>
      <c r="O21" s="133">
        <v>0.22545966265035156</v>
      </c>
      <c r="P21" s="133">
        <v>0.21993578784262247</v>
      </c>
      <c r="Q21" s="133">
        <v>0.21428283732192677</v>
      </c>
      <c r="R21" s="132">
        <v>0.21925872339221608</v>
      </c>
    </row>
    <row r="22" spans="1:18" s="9" customFormat="1" ht="15" customHeight="1">
      <c r="A22" s="17" t="s">
        <v>173</v>
      </c>
      <c r="B22" s="17" t="s">
        <v>259</v>
      </c>
      <c r="C22" s="21" t="s">
        <v>226</v>
      </c>
      <c r="D22" s="17" t="s">
        <v>16</v>
      </c>
      <c r="E22" s="15">
        <f>Market_Ref_currency!E22*$E$57</f>
        <v>49.361080279360117</v>
      </c>
      <c r="F22" s="15">
        <f>Market_Ref_currency!F22*$E$57</f>
        <v>54.297188307296139</v>
      </c>
      <c r="G22" s="15">
        <f>Market_Ref_currency!G22*$E$57</f>
        <v>59.726907138025759</v>
      </c>
      <c r="H22" s="15">
        <f>Market_Ref_currency!H22*$E$57</f>
        <v>65.699597851828329</v>
      </c>
      <c r="I22" s="15">
        <f>Market_Ref_currency!I22*$E$57</f>
        <v>72.269557637011175</v>
      </c>
      <c r="J22" s="15">
        <f>Market_Ref_currency!J22*$E$57</f>
        <v>79.496513400712303</v>
      </c>
      <c r="K22" s="20">
        <f>Market_Ref_currency!K22*$E$57</f>
        <v>87.44616474078353</v>
      </c>
      <c r="L22" s="12">
        <v>0.27007466921248247</v>
      </c>
      <c r="M22" s="11">
        <v>0.25208965165924058</v>
      </c>
      <c r="N22" s="11">
        <v>0.26066475147422419</v>
      </c>
      <c r="O22" s="11">
        <v>0.26193143194789292</v>
      </c>
      <c r="P22" s="11">
        <v>0.25097994235540355</v>
      </c>
      <c r="Q22" s="11">
        <v>0.24125534194796905</v>
      </c>
      <c r="R22" s="12">
        <v>0.25368003929078031</v>
      </c>
    </row>
    <row r="23" spans="1:18" s="16" customFormat="1" ht="15" customHeight="1">
      <c r="A23" s="17" t="s">
        <v>173</v>
      </c>
      <c r="B23" s="17" t="s">
        <v>259</v>
      </c>
      <c r="C23" s="21" t="s">
        <v>227</v>
      </c>
      <c r="D23" s="17" t="s">
        <v>16</v>
      </c>
      <c r="E23" s="15">
        <f>Market_Ref_currency!E23*$E$57</f>
        <v>53.848451213847405</v>
      </c>
      <c r="F23" s="15">
        <f>Market_Ref_currency!F23*$E$57</f>
        <v>59.233296335232147</v>
      </c>
      <c r="G23" s="15">
        <f>Market_Ref_currency!G23*$E$57</f>
        <v>65.156625968755364</v>
      </c>
      <c r="H23" s="15">
        <f>Market_Ref_currency!H23*$E$57</f>
        <v>71.672288565630907</v>
      </c>
      <c r="I23" s="15">
        <f>Market_Ref_currency!I23*$E$57</f>
        <v>78.839517422194007</v>
      </c>
      <c r="J23" s="15">
        <f>Market_Ref_currency!J23*$E$57</f>
        <v>86.723469164413402</v>
      </c>
      <c r="K23" s="20">
        <f>Market_Ref_currency!K23*$E$57</f>
        <v>95.395816080854758</v>
      </c>
      <c r="L23" s="12">
        <v>0.14770561913516733</v>
      </c>
      <c r="M23" s="11">
        <v>0.12658834992115997</v>
      </c>
      <c r="N23" s="11">
        <v>0.14555933855204684</v>
      </c>
      <c r="O23" s="11">
        <v>0.158852677047709</v>
      </c>
      <c r="P23" s="11">
        <v>0.15819810673382562</v>
      </c>
      <c r="Q23" s="11">
        <v>0.15634540437050415</v>
      </c>
      <c r="R23" s="12">
        <v>0.15472631208414489</v>
      </c>
    </row>
    <row r="24" spans="1:18" s="16" customFormat="1" ht="15" customHeight="1">
      <c r="A24" s="14" t="s">
        <v>173</v>
      </c>
      <c r="B24" s="14" t="s">
        <v>37</v>
      </c>
      <c r="C24" s="14" t="s">
        <v>16</v>
      </c>
      <c r="D24" s="14" t="s">
        <v>228</v>
      </c>
      <c r="E24" s="8">
        <f>Market_Ref_currency!E24*$E$57</f>
        <v>58.335822148334685</v>
      </c>
      <c r="F24" s="8">
        <f>Market_Ref_currency!F24*$E$57</f>
        <v>64.169404363168155</v>
      </c>
      <c r="G24" s="8">
        <f>Market_Ref_currency!G24*$E$57</f>
        <v>70.586344799484976</v>
      </c>
      <c r="H24" s="8">
        <f>Market_Ref_currency!H24*$E$57</f>
        <v>77.644979279433485</v>
      </c>
      <c r="I24" s="8">
        <f>Market_Ref_currency!I24*$E$57</f>
        <v>85.409477207376838</v>
      </c>
      <c r="J24" s="8">
        <f>Market_Ref_currency!J24*$E$57</f>
        <v>93.950424928114529</v>
      </c>
      <c r="K24" s="19">
        <f>Market_Ref_currency!K24*$E$57</f>
        <v>103.345467420926</v>
      </c>
      <c r="L24" s="6">
        <v>0.1816709724097898</v>
      </c>
      <c r="M24" s="7">
        <v>0.1472042413810315</v>
      </c>
      <c r="N24" s="7">
        <v>0.17003056858813115</v>
      </c>
      <c r="O24" s="7">
        <v>0.18704717044982111</v>
      </c>
      <c r="P24" s="7">
        <v>0.17998776594809218</v>
      </c>
      <c r="Q24" s="7">
        <v>0.17413252648748823</v>
      </c>
      <c r="R24" s="6">
        <v>0.17778210746879686</v>
      </c>
    </row>
    <row r="25" spans="1:18" s="9" customFormat="1" ht="15" customHeight="1">
      <c r="A25" s="17" t="s">
        <v>173</v>
      </c>
      <c r="B25" s="17" t="s">
        <v>37</v>
      </c>
      <c r="C25" s="21" t="s">
        <v>226</v>
      </c>
      <c r="D25" s="17" t="s">
        <v>16</v>
      </c>
      <c r="E25" s="15">
        <f>Market_Ref_currency!E25*$E$57</f>
        <v>62.823193082821973</v>
      </c>
      <c r="F25" s="15">
        <f>Market_Ref_currency!F25*$E$57</f>
        <v>69.10551239110417</v>
      </c>
      <c r="G25" s="15">
        <f>Market_Ref_currency!G25*$E$57</f>
        <v>76.016063630214589</v>
      </c>
      <c r="H25" s="15">
        <f>Market_Ref_currency!H25*$E$57</f>
        <v>83.617669993236063</v>
      </c>
      <c r="I25" s="15">
        <f>Market_Ref_currency!I25*$E$57</f>
        <v>91.97943699255967</v>
      </c>
      <c r="J25" s="15">
        <f>Market_Ref_currency!J25*$E$57</f>
        <v>101.17738069181564</v>
      </c>
      <c r="K25" s="20">
        <f>Market_Ref_currency!K25*$E$57</f>
        <v>111.29511876099723</v>
      </c>
      <c r="L25" s="12">
        <v>0.21531531499579271</v>
      </c>
      <c r="M25" s="11">
        <v>0.17563519290144081</v>
      </c>
      <c r="N25" s="11">
        <v>0.20342420660930438</v>
      </c>
      <c r="O25" s="11">
        <v>0.22625994814387962</v>
      </c>
      <c r="P25" s="11">
        <v>0.21252235408174425</v>
      </c>
      <c r="Q25" s="11">
        <v>0.20195814864906958</v>
      </c>
      <c r="R25" s="12">
        <v>0.21100265888855052</v>
      </c>
    </row>
    <row r="26" spans="1:18" s="16" customFormat="1" ht="15" customHeight="1" thickBot="1">
      <c r="A26" s="17" t="s">
        <v>173</v>
      </c>
      <c r="B26" s="17" t="s">
        <v>37</v>
      </c>
      <c r="C26" s="21" t="s">
        <v>227</v>
      </c>
      <c r="D26" s="17" t="s">
        <v>16</v>
      </c>
      <c r="E26" s="15">
        <f>Market_Ref_currency!E26*$E$57</f>
        <v>67.310564017309261</v>
      </c>
      <c r="F26" s="15">
        <f>Market_Ref_currency!F26*$E$57</f>
        <v>74.041620419040186</v>
      </c>
      <c r="G26" s="15">
        <f>Market_Ref_currency!G26*$E$57</f>
        <v>81.445782460944216</v>
      </c>
      <c r="H26" s="15">
        <f>Market_Ref_currency!H26*$E$57</f>
        <v>89.590360707038627</v>
      </c>
      <c r="I26" s="15">
        <f>Market_Ref_currency!I26*$E$57</f>
        <v>98.549396777742515</v>
      </c>
      <c r="J26" s="15">
        <f>Market_Ref_currency!J26*$E$57</f>
        <v>108.40433645551677</v>
      </c>
      <c r="K26" s="20">
        <f>Market_Ref_currency!K26*$E$57</f>
        <v>119.24477010106845</v>
      </c>
      <c r="L26" s="12">
        <v>0.15406400449213553</v>
      </c>
      <c r="M26" s="11">
        <v>0.12263695807578112</v>
      </c>
      <c r="N26" s="11">
        <v>0.13981277729250796</v>
      </c>
      <c r="O26" s="11">
        <v>0.14958337174591341</v>
      </c>
      <c r="P26" s="11">
        <v>0.14683104397723135</v>
      </c>
      <c r="Q26" s="11">
        <v>0.1441504663086004</v>
      </c>
      <c r="R26" s="12">
        <v>0.14508874016457995</v>
      </c>
    </row>
    <row r="27" spans="1:18" s="16" customFormat="1" ht="15" customHeight="1" thickTop="1">
      <c r="A27" s="130" t="s">
        <v>80</v>
      </c>
      <c r="B27" s="130" t="s">
        <v>259</v>
      </c>
      <c r="C27" s="130" t="s">
        <v>16</v>
      </c>
      <c r="D27" s="130" t="s">
        <v>260</v>
      </c>
      <c r="E27" s="131">
        <f>Market_Ref_currency!E27*$E$57</f>
        <v>44.873709344872836</v>
      </c>
      <c r="F27" s="131">
        <f>Market_Ref_currency!F27*$E$57</f>
        <v>49.361080279360124</v>
      </c>
      <c r="G27" s="131">
        <f>Market_Ref_currency!G27*$E$57</f>
        <v>54.297188307296146</v>
      </c>
      <c r="H27" s="131">
        <f>Market_Ref_currency!H27*$E$57</f>
        <v>59.726907138025766</v>
      </c>
      <c r="I27" s="131">
        <f>Market_Ref_currency!I27*$E$57</f>
        <v>65.699597851828358</v>
      </c>
      <c r="J27" s="131">
        <f>Market_Ref_currency!J27*$E$57</f>
        <v>72.269557637011204</v>
      </c>
      <c r="K27" s="134">
        <f>Market_Ref_currency!K27*$E$57</f>
        <v>79.496513400712317</v>
      </c>
      <c r="L27" s="132">
        <v>0.21082023652530846</v>
      </c>
      <c r="M27" s="133">
        <v>0.1781654862250901</v>
      </c>
      <c r="N27" s="133">
        <v>0.20282178093084413</v>
      </c>
      <c r="O27" s="133">
        <v>0.20525852408816858</v>
      </c>
      <c r="P27" s="133">
        <v>0.20104664085975155</v>
      </c>
      <c r="Q27" s="133">
        <v>0.18937620983167958</v>
      </c>
      <c r="R27" s="132">
        <v>0.19961021142701108</v>
      </c>
    </row>
    <row r="28" spans="1:18" s="9" customFormat="1" ht="15" customHeight="1">
      <c r="A28" s="17" t="s">
        <v>80</v>
      </c>
      <c r="B28" s="17" t="s">
        <v>259</v>
      </c>
      <c r="C28" s="21" t="s">
        <v>226</v>
      </c>
      <c r="D28" s="17" t="s">
        <v>16</v>
      </c>
      <c r="E28" s="15">
        <f>Market_Ref_currency!E28*$E$57</f>
        <v>49.361080279360117</v>
      </c>
      <c r="F28" s="15">
        <f>Market_Ref_currency!F28*$E$57</f>
        <v>54.297188307296139</v>
      </c>
      <c r="G28" s="15">
        <f>Market_Ref_currency!G28*$E$57</f>
        <v>59.726907138025759</v>
      </c>
      <c r="H28" s="15">
        <f>Market_Ref_currency!H28*$E$57</f>
        <v>65.699597851828329</v>
      </c>
      <c r="I28" s="15">
        <f>Market_Ref_currency!I28*$E$57</f>
        <v>72.269557637011175</v>
      </c>
      <c r="J28" s="15">
        <f>Market_Ref_currency!J28*$E$57</f>
        <v>79.496513400712303</v>
      </c>
      <c r="K28" s="20">
        <f>Market_Ref_currency!K28*$E$57</f>
        <v>87.44616474078353</v>
      </c>
      <c r="L28" s="12">
        <v>0.24837439652385873</v>
      </c>
      <c r="M28" s="11">
        <v>0.20955214389863119</v>
      </c>
      <c r="N28" s="11">
        <v>0.23992825489869718</v>
      </c>
      <c r="O28" s="11">
        <v>0.2450252746149757</v>
      </c>
      <c r="P28" s="11">
        <v>0.2407138358886638</v>
      </c>
      <c r="Q28" s="11">
        <v>0.22422263853164126</v>
      </c>
      <c r="R28" s="12">
        <v>0.2374472333862967</v>
      </c>
    </row>
    <row r="29" spans="1:18" s="9" customFormat="1" ht="15" customHeight="1">
      <c r="A29" s="17" t="s">
        <v>80</v>
      </c>
      <c r="B29" s="17" t="s">
        <v>259</v>
      </c>
      <c r="C29" s="21" t="s">
        <v>227</v>
      </c>
      <c r="D29" s="17" t="s">
        <v>16</v>
      </c>
      <c r="E29" s="15">
        <f>Market_Ref_currency!E29*$E$57</f>
        <v>53.848451213847405</v>
      </c>
      <c r="F29" s="15">
        <f>Market_Ref_currency!F29*$E$57</f>
        <v>59.233296335232147</v>
      </c>
      <c r="G29" s="15">
        <f>Market_Ref_currency!G29*$E$57</f>
        <v>65.156625968755364</v>
      </c>
      <c r="H29" s="15">
        <f>Market_Ref_currency!H29*$E$57</f>
        <v>71.672288565630907</v>
      </c>
      <c r="I29" s="15">
        <f>Market_Ref_currency!I29*$E$57</f>
        <v>78.839517422194007</v>
      </c>
      <c r="J29" s="15">
        <f>Market_Ref_currency!J29*$E$57</f>
        <v>86.723469164413402</v>
      </c>
      <c r="K29" s="20">
        <f>Market_Ref_currency!K29*$E$57</f>
        <v>95.395816080854758</v>
      </c>
      <c r="L29" s="12">
        <v>0.16344584245253291</v>
      </c>
      <c r="M29" s="11">
        <v>0.13568109810923312</v>
      </c>
      <c r="N29" s="11">
        <v>0.14932813700069558</v>
      </c>
      <c r="O29" s="11">
        <v>0.14341060138651884</v>
      </c>
      <c r="P29" s="11">
        <v>0.13387090113334987</v>
      </c>
      <c r="Q29" s="11">
        <v>0.1248037610322188</v>
      </c>
      <c r="R29" s="12">
        <v>0.13781500257736612</v>
      </c>
    </row>
    <row r="30" spans="1:18" s="16" customFormat="1" ht="15" customHeight="1">
      <c r="A30" s="14" t="s">
        <v>80</v>
      </c>
      <c r="B30" s="14" t="s">
        <v>37</v>
      </c>
      <c r="C30" s="14" t="s">
        <v>16</v>
      </c>
      <c r="D30" s="14" t="s">
        <v>228</v>
      </c>
      <c r="E30" s="8">
        <f>Market_Ref_currency!E30*$E$57</f>
        <v>58.335822148334685</v>
      </c>
      <c r="F30" s="8">
        <f>Market_Ref_currency!F30*$E$57</f>
        <v>64.169404363168155</v>
      </c>
      <c r="G30" s="8">
        <f>Market_Ref_currency!G30*$E$57</f>
        <v>70.586344799484976</v>
      </c>
      <c r="H30" s="8">
        <f>Market_Ref_currency!H30*$E$57</f>
        <v>77.644979279433485</v>
      </c>
      <c r="I30" s="8">
        <f>Market_Ref_currency!I30*$E$57</f>
        <v>85.409477207376838</v>
      </c>
      <c r="J30" s="8">
        <f>Market_Ref_currency!J30*$E$57</f>
        <v>93.950424928114529</v>
      </c>
      <c r="K30" s="19">
        <f>Market_Ref_currency!K30*$E$57</f>
        <v>103.345467420926</v>
      </c>
      <c r="L30" s="6">
        <v>0.16765791924607831</v>
      </c>
      <c r="M30" s="7">
        <v>0.13514322405714196</v>
      </c>
      <c r="N30" s="7">
        <v>0.15533350259421108</v>
      </c>
      <c r="O30" s="7">
        <v>0.15660608893639272</v>
      </c>
      <c r="P30" s="7">
        <v>0.15184627857477939</v>
      </c>
      <c r="Q30" s="7">
        <v>0.14152533312991356</v>
      </c>
      <c r="R30" s="6">
        <v>0.15131252615397539</v>
      </c>
    </row>
    <row r="31" spans="1:18" s="16" customFormat="1" ht="15" customHeight="1">
      <c r="A31" s="17" t="s">
        <v>80</v>
      </c>
      <c r="B31" s="17" t="s">
        <v>37</v>
      </c>
      <c r="C31" s="21" t="s">
        <v>226</v>
      </c>
      <c r="D31" s="17" t="s">
        <v>16</v>
      </c>
      <c r="E31" s="15">
        <f>Market_Ref_currency!E31*$E$57</f>
        <v>62.823193082821973</v>
      </c>
      <c r="F31" s="15">
        <f>Market_Ref_currency!F31*$E$57</f>
        <v>69.10551239110417</v>
      </c>
      <c r="G31" s="15">
        <f>Market_Ref_currency!G31*$E$57</f>
        <v>76.016063630214589</v>
      </c>
      <c r="H31" s="15">
        <f>Market_Ref_currency!H31*$E$57</f>
        <v>83.617669993236063</v>
      </c>
      <c r="I31" s="15">
        <f>Market_Ref_currency!I31*$E$57</f>
        <v>91.97943699255967</v>
      </c>
      <c r="J31" s="15">
        <f>Market_Ref_currency!J31*$E$57</f>
        <v>101.17738069181564</v>
      </c>
      <c r="K31" s="20">
        <f>Market_Ref_currency!K31*$E$57</f>
        <v>111.29511876099723</v>
      </c>
      <c r="L31" s="12">
        <v>0.19005412865799176</v>
      </c>
      <c r="M31" s="11">
        <v>0.15767904171117952</v>
      </c>
      <c r="N31" s="11">
        <v>0.17901992088998253</v>
      </c>
      <c r="O31" s="11">
        <v>0.18725198266986354</v>
      </c>
      <c r="P31" s="11">
        <v>0.18558539351213033</v>
      </c>
      <c r="Q31" s="11">
        <v>0.17183795330768881</v>
      </c>
      <c r="R31" s="12">
        <v>0.18090812752095964</v>
      </c>
    </row>
    <row r="32" spans="1:18" s="9" customFormat="1" ht="15" customHeight="1" thickBot="1">
      <c r="A32" s="17" t="s">
        <v>80</v>
      </c>
      <c r="B32" s="17" t="s">
        <v>37</v>
      </c>
      <c r="C32" s="21" t="s">
        <v>227</v>
      </c>
      <c r="D32" s="17" t="s">
        <v>16</v>
      </c>
      <c r="E32" s="15">
        <f>Market_Ref_currency!E32*$E$57</f>
        <v>67.310564017309261</v>
      </c>
      <c r="F32" s="15">
        <f>Market_Ref_currency!F32*$E$57</f>
        <v>74.041620419040186</v>
      </c>
      <c r="G32" s="15">
        <f>Market_Ref_currency!G32*$E$57</f>
        <v>81.445782460944216</v>
      </c>
      <c r="H32" s="15">
        <f>Market_Ref_currency!H32*$E$57</f>
        <v>89.590360707038627</v>
      </c>
      <c r="I32" s="15">
        <f>Market_Ref_currency!I32*$E$57</f>
        <v>98.549396777742515</v>
      </c>
      <c r="J32" s="15">
        <f>Market_Ref_currency!J32*$E$57</f>
        <v>108.40433645551677</v>
      </c>
      <c r="K32" s="20">
        <f>Market_Ref_currency!K32*$E$57</f>
        <v>119.24477010106845</v>
      </c>
      <c r="L32" s="12">
        <v>0.1505715977859905</v>
      </c>
      <c r="M32" s="11">
        <v>0.11736041196367175</v>
      </c>
      <c r="N32" s="11">
        <v>0.13596832854011476</v>
      </c>
      <c r="O32" s="11">
        <v>0.13060154620613162</v>
      </c>
      <c r="P32" s="11">
        <v>0.12178247367856709</v>
      </c>
      <c r="Q32" s="11">
        <v>0.11297850068170923</v>
      </c>
      <c r="R32" s="12">
        <v>0.12529867102179293</v>
      </c>
    </row>
    <row r="33" spans="1:18" s="16" customFormat="1" ht="15" customHeight="1" thickTop="1">
      <c r="A33" s="130" t="s">
        <v>81</v>
      </c>
      <c r="B33" s="130" t="s">
        <v>259</v>
      </c>
      <c r="C33" s="130" t="s">
        <v>16</v>
      </c>
      <c r="D33" s="130" t="s">
        <v>260</v>
      </c>
      <c r="E33" s="131">
        <f>Market_Ref_currency!E33*$E$57</f>
        <v>44.873709344872836</v>
      </c>
      <c r="F33" s="131">
        <f>Market_Ref_currency!F33*$E$57</f>
        <v>49.361080279360124</v>
      </c>
      <c r="G33" s="131">
        <f>Market_Ref_currency!G33*$E$57</f>
        <v>54.297188307296146</v>
      </c>
      <c r="H33" s="131">
        <f>Market_Ref_currency!H33*$E$57</f>
        <v>59.726907138025766</v>
      </c>
      <c r="I33" s="131">
        <f>Market_Ref_currency!I33*$E$57</f>
        <v>65.699597851828358</v>
      </c>
      <c r="J33" s="131">
        <f>Market_Ref_currency!J33*$E$57</f>
        <v>72.269557637011204</v>
      </c>
      <c r="K33" s="134">
        <f>Market_Ref_currency!K33*$E$57</f>
        <v>79.496513400712317</v>
      </c>
      <c r="L33" s="132">
        <v>0.1734429316229249</v>
      </c>
      <c r="M33" s="133">
        <v>0.15828204419272729</v>
      </c>
      <c r="N33" s="133">
        <v>0.18254531160521381</v>
      </c>
      <c r="O33" s="133">
        <v>0.18960904457599015</v>
      </c>
      <c r="P33" s="133">
        <v>0.18700866870865651</v>
      </c>
      <c r="Q33" s="133">
        <v>0.18495739369732189</v>
      </c>
      <c r="R33" s="132">
        <v>0.18602725278457632</v>
      </c>
    </row>
    <row r="34" spans="1:18" s="16" customFormat="1" ht="15" customHeight="1">
      <c r="A34" s="17" t="s">
        <v>81</v>
      </c>
      <c r="B34" s="17" t="s">
        <v>259</v>
      </c>
      <c r="C34" s="21" t="s">
        <v>226</v>
      </c>
      <c r="D34" s="17" t="s">
        <v>16</v>
      </c>
      <c r="E34" s="15">
        <f>Market_Ref_currency!E34*$E$57</f>
        <v>49.361080279360117</v>
      </c>
      <c r="F34" s="15">
        <f>Market_Ref_currency!F34*$E$57</f>
        <v>54.297188307296139</v>
      </c>
      <c r="G34" s="15">
        <f>Market_Ref_currency!G34*$E$57</f>
        <v>59.726907138025759</v>
      </c>
      <c r="H34" s="15">
        <f>Market_Ref_currency!H34*$E$57</f>
        <v>65.699597851828329</v>
      </c>
      <c r="I34" s="15">
        <f>Market_Ref_currency!I34*$E$57</f>
        <v>72.269557637011175</v>
      </c>
      <c r="J34" s="15">
        <f>Market_Ref_currency!J34*$E$57</f>
        <v>79.496513400712303</v>
      </c>
      <c r="K34" s="20">
        <f>Market_Ref_currency!K34*$E$57</f>
        <v>87.44616474078353</v>
      </c>
      <c r="L34" s="12">
        <v>0.22131818699597039</v>
      </c>
      <c r="M34" s="11">
        <v>0.21165239594742125</v>
      </c>
      <c r="N34" s="11">
        <v>0.23023740613950583</v>
      </c>
      <c r="O34" s="11">
        <v>0.24113173660042042</v>
      </c>
      <c r="P34" s="11">
        <v>0.23898912917686488</v>
      </c>
      <c r="Q34" s="11">
        <v>0.237270773198337</v>
      </c>
      <c r="R34" s="12">
        <v>0.23690049900400356</v>
      </c>
    </row>
    <row r="35" spans="1:18" s="9" customFormat="1" ht="15" customHeight="1">
      <c r="A35" s="17" t="s">
        <v>81</v>
      </c>
      <c r="B35" s="17" t="s">
        <v>259</v>
      </c>
      <c r="C35" s="21" t="s">
        <v>227</v>
      </c>
      <c r="D35" s="17" t="s">
        <v>16</v>
      </c>
      <c r="E35" s="15">
        <f>Market_Ref_currency!E35*$E$57</f>
        <v>53.848451213847405</v>
      </c>
      <c r="F35" s="15">
        <f>Market_Ref_currency!F35*$E$57</f>
        <v>59.233296335232147</v>
      </c>
      <c r="G35" s="15">
        <f>Market_Ref_currency!G35*$E$57</f>
        <v>65.156625968755364</v>
      </c>
      <c r="H35" s="15">
        <f>Market_Ref_currency!H35*$E$57</f>
        <v>71.672288565630907</v>
      </c>
      <c r="I35" s="15">
        <f>Market_Ref_currency!I35*$E$57</f>
        <v>78.839517422194007</v>
      </c>
      <c r="J35" s="15">
        <f>Market_Ref_currency!J35*$E$57</f>
        <v>86.723469164413402</v>
      </c>
      <c r="K35" s="20">
        <f>Market_Ref_currency!K35*$E$57</f>
        <v>95.395816080854758</v>
      </c>
      <c r="L35" s="12">
        <v>0.14340638102021952</v>
      </c>
      <c r="M35" s="11">
        <v>0.12251630286619086</v>
      </c>
      <c r="N35" s="11">
        <v>0.1480469118437886</v>
      </c>
      <c r="O35" s="11">
        <v>0.14967158885574916</v>
      </c>
      <c r="P35" s="11">
        <v>0.14351099293468428</v>
      </c>
      <c r="Q35" s="11">
        <v>0.1375260030291714</v>
      </c>
      <c r="R35" s="12">
        <v>0.14467916412668247</v>
      </c>
    </row>
    <row r="36" spans="1:18" s="16" customFormat="1" ht="15" customHeight="1">
      <c r="A36" s="14" t="s">
        <v>81</v>
      </c>
      <c r="B36" s="14" t="s">
        <v>37</v>
      </c>
      <c r="C36" s="14" t="s">
        <v>16</v>
      </c>
      <c r="D36" s="14" t="s">
        <v>228</v>
      </c>
      <c r="E36" s="8">
        <f>Market_Ref_currency!E36*$E$57</f>
        <v>58.335822148334685</v>
      </c>
      <c r="F36" s="8">
        <f>Market_Ref_currency!F36*$E$57</f>
        <v>64.169404363168155</v>
      </c>
      <c r="G36" s="8">
        <f>Market_Ref_currency!G36*$E$57</f>
        <v>70.586344799484976</v>
      </c>
      <c r="H36" s="8">
        <f>Market_Ref_currency!H36*$E$57</f>
        <v>77.644979279433485</v>
      </c>
      <c r="I36" s="8">
        <f>Market_Ref_currency!I36*$E$57</f>
        <v>85.409477207376838</v>
      </c>
      <c r="J36" s="8">
        <f>Market_Ref_currency!J36*$E$57</f>
        <v>93.950424928114529</v>
      </c>
      <c r="K36" s="19">
        <f>Market_Ref_currency!K36*$E$57</f>
        <v>103.345467420926</v>
      </c>
      <c r="L36" s="6">
        <v>0.14644439144637267</v>
      </c>
      <c r="M36" s="7">
        <v>0.12797945775768094</v>
      </c>
      <c r="N36" s="7">
        <v>0.14716484923832618</v>
      </c>
      <c r="O36" s="7">
        <v>0.15725230037200011</v>
      </c>
      <c r="P36" s="7">
        <v>0.15531658767477108</v>
      </c>
      <c r="Q36" s="7">
        <v>0.1499381097039818</v>
      </c>
      <c r="R36" s="6">
        <v>0.15241085372684582</v>
      </c>
    </row>
    <row r="37" spans="1:18" s="16" customFormat="1" ht="15" customHeight="1">
      <c r="A37" s="17" t="s">
        <v>81</v>
      </c>
      <c r="B37" s="17" t="s">
        <v>37</v>
      </c>
      <c r="C37" s="21" t="s">
        <v>226</v>
      </c>
      <c r="D37" s="17" t="s">
        <v>16</v>
      </c>
      <c r="E37" s="15">
        <f>Market_Ref_currency!E37*$E$57</f>
        <v>62.823193082821973</v>
      </c>
      <c r="F37" s="15">
        <f>Market_Ref_currency!F37*$E$57</f>
        <v>69.10551239110417</v>
      </c>
      <c r="G37" s="15">
        <f>Market_Ref_currency!G37*$E$57</f>
        <v>76.016063630214589</v>
      </c>
      <c r="H37" s="15">
        <f>Market_Ref_currency!H37*$E$57</f>
        <v>83.617669993236063</v>
      </c>
      <c r="I37" s="15">
        <f>Market_Ref_currency!I37*$E$57</f>
        <v>91.97943699255967</v>
      </c>
      <c r="J37" s="15">
        <f>Market_Ref_currency!J37*$E$57</f>
        <v>101.17738069181564</v>
      </c>
      <c r="K37" s="20">
        <f>Market_Ref_currency!K37*$E$57</f>
        <v>111.29511876099723</v>
      </c>
      <c r="L37" s="12">
        <v>0.17196268716448371</v>
      </c>
      <c r="M37" s="11">
        <v>0.15627844422237147</v>
      </c>
      <c r="N37" s="11">
        <v>0.17742756919050229</v>
      </c>
      <c r="O37" s="11">
        <v>0.19551485341575958</v>
      </c>
      <c r="P37" s="11">
        <v>0.19779937980349538</v>
      </c>
      <c r="Q37" s="11">
        <v>0.1905366418546921</v>
      </c>
      <c r="R37" s="12">
        <v>0.19029334869479442</v>
      </c>
    </row>
    <row r="38" spans="1:18" s="9" customFormat="1" ht="15" customHeight="1" thickBot="1">
      <c r="A38" s="17" t="s">
        <v>81</v>
      </c>
      <c r="B38" s="17" t="s">
        <v>37</v>
      </c>
      <c r="C38" s="21" t="s">
        <v>227</v>
      </c>
      <c r="D38" s="17" t="s">
        <v>16</v>
      </c>
      <c r="E38" s="15">
        <f>Market_Ref_currency!E38*$E$57</f>
        <v>67.310564017309261</v>
      </c>
      <c r="F38" s="15">
        <f>Market_Ref_currency!F38*$E$57</f>
        <v>74.041620419040186</v>
      </c>
      <c r="G38" s="15">
        <f>Market_Ref_currency!G38*$E$57</f>
        <v>81.445782460944216</v>
      </c>
      <c r="H38" s="15">
        <f>Market_Ref_currency!H38*$E$57</f>
        <v>89.590360707038627</v>
      </c>
      <c r="I38" s="15">
        <f>Market_Ref_currency!I38*$E$57</f>
        <v>98.549396777742515</v>
      </c>
      <c r="J38" s="15">
        <f>Market_Ref_currency!J38*$E$57</f>
        <v>108.40433645551677</v>
      </c>
      <c r="K38" s="20">
        <f>Market_Ref_currency!K38*$E$57</f>
        <v>119.24477010106845</v>
      </c>
      <c r="L38" s="12">
        <v>0.13323734743737536</v>
      </c>
      <c r="M38" s="11">
        <v>0.11283276742606319</v>
      </c>
      <c r="N38" s="11">
        <v>0.13033472397048329</v>
      </c>
      <c r="O38" s="11">
        <v>0.13508665067983339</v>
      </c>
      <c r="P38" s="11">
        <v>0.1293959588421536</v>
      </c>
      <c r="Q38" s="11">
        <v>0.12366686394700666</v>
      </c>
      <c r="R38" s="12">
        <v>0.12961375556858212</v>
      </c>
    </row>
    <row r="39" spans="1:18" s="16" customFormat="1" ht="15" customHeight="1" thickTop="1">
      <c r="A39" s="130" t="s">
        <v>179</v>
      </c>
      <c r="B39" s="130" t="s">
        <v>259</v>
      </c>
      <c r="C39" s="130" t="s">
        <v>16</v>
      </c>
      <c r="D39" s="130" t="s">
        <v>260</v>
      </c>
      <c r="E39" s="131">
        <f>Market_Ref_currency!E39*$E$57</f>
        <v>44.873709344872836</v>
      </c>
      <c r="F39" s="131">
        <f>Market_Ref_currency!F39*$E$57</f>
        <v>49.361080279360124</v>
      </c>
      <c r="G39" s="131">
        <f>Market_Ref_currency!G39*$E$57</f>
        <v>54.297188307296146</v>
      </c>
      <c r="H39" s="131">
        <f>Market_Ref_currency!H39*$E$57</f>
        <v>59.726907138025766</v>
      </c>
      <c r="I39" s="131">
        <f>Market_Ref_currency!I39*$E$57</f>
        <v>65.699597851828358</v>
      </c>
      <c r="J39" s="131">
        <f>Market_Ref_currency!J39*$E$57</f>
        <v>72.269557637011204</v>
      </c>
      <c r="K39" s="134">
        <f>Market_Ref_currency!K39*$E$57</f>
        <v>79.496513400712317</v>
      </c>
      <c r="L39" s="132">
        <v>0.21269800726515742</v>
      </c>
      <c r="M39" s="133">
        <v>0.19232120017139276</v>
      </c>
      <c r="N39" s="133">
        <v>0.21093540323247462</v>
      </c>
      <c r="O39" s="133">
        <v>0.220754658810703</v>
      </c>
      <c r="P39" s="133">
        <v>0.21972416141645423</v>
      </c>
      <c r="Q39" s="133">
        <v>0.21578708141427905</v>
      </c>
      <c r="R39" s="132">
        <v>0.2167941960600277</v>
      </c>
    </row>
    <row r="40" spans="1:18" s="16" customFormat="1" ht="15" customHeight="1">
      <c r="A40" s="17" t="s">
        <v>179</v>
      </c>
      <c r="B40" s="17" t="s">
        <v>259</v>
      </c>
      <c r="C40" s="21" t="s">
        <v>226</v>
      </c>
      <c r="D40" s="17" t="s">
        <v>16</v>
      </c>
      <c r="E40" s="15">
        <f>Market_Ref_currency!E40*$E$57</f>
        <v>49.361080279360117</v>
      </c>
      <c r="F40" s="15">
        <f>Market_Ref_currency!F40*$E$57</f>
        <v>54.297188307296139</v>
      </c>
      <c r="G40" s="15">
        <f>Market_Ref_currency!G40*$E$57</f>
        <v>59.726907138025759</v>
      </c>
      <c r="H40" s="15">
        <f>Market_Ref_currency!H40*$E$57</f>
        <v>65.699597851828329</v>
      </c>
      <c r="I40" s="15">
        <f>Market_Ref_currency!I40*$E$57</f>
        <v>72.269557637011175</v>
      </c>
      <c r="J40" s="15">
        <f>Market_Ref_currency!J40*$E$57</f>
        <v>79.496513400712303</v>
      </c>
      <c r="K40" s="20">
        <f>Market_Ref_currency!K40*$E$57</f>
        <v>87.44616474078353</v>
      </c>
      <c r="L40" s="12">
        <v>0.24785337975017852</v>
      </c>
      <c r="M40" s="11">
        <v>0.22245652264931204</v>
      </c>
      <c r="N40" s="11">
        <v>0.24778995898056655</v>
      </c>
      <c r="O40" s="11">
        <v>0.25333575367347216</v>
      </c>
      <c r="P40" s="11">
        <v>0.24976557230491547</v>
      </c>
      <c r="Q40" s="11">
        <v>0.24306920850828506</v>
      </c>
      <c r="R40" s="12">
        <v>0.24848461599749583</v>
      </c>
    </row>
    <row r="41" spans="1:18" s="9" customFormat="1" ht="15" customHeight="1">
      <c r="A41" s="17" t="s">
        <v>179</v>
      </c>
      <c r="B41" s="17" t="s">
        <v>259</v>
      </c>
      <c r="C41" s="21" t="s">
        <v>227</v>
      </c>
      <c r="D41" s="17" t="s">
        <v>16</v>
      </c>
      <c r="E41" s="15">
        <f>Market_Ref_currency!E41*$E$57</f>
        <v>53.848451213847405</v>
      </c>
      <c r="F41" s="15">
        <f>Market_Ref_currency!F41*$E$57</f>
        <v>59.233296335232147</v>
      </c>
      <c r="G41" s="15">
        <f>Market_Ref_currency!G41*$E$57</f>
        <v>65.156625968755364</v>
      </c>
      <c r="H41" s="15">
        <f>Market_Ref_currency!H41*$E$57</f>
        <v>71.672288565630907</v>
      </c>
      <c r="I41" s="15">
        <f>Market_Ref_currency!I41*$E$57</f>
        <v>78.839517422194007</v>
      </c>
      <c r="J41" s="15">
        <f>Market_Ref_currency!J41*$E$57</f>
        <v>86.723469164413402</v>
      </c>
      <c r="K41" s="20">
        <f>Market_Ref_currency!K41*$E$57</f>
        <v>95.395816080854758</v>
      </c>
      <c r="L41" s="12">
        <v>0.16785450775737232</v>
      </c>
      <c r="M41" s="11">
        <v>0.15124800825509044</v>
      </c>
      <c r="N41" s="11">
        <v>0.15759720734314775</v>
      </c>
      <c r="O41" s="11">
        <v>0.169927383168063</v>
      </c>
      <c r="P41" s="11">
        <v>0.16951765460561563</v>
      </c>
      <c r="Q41" s="11">
        <v>0.16706344621953373</v>
      </c>
      <c r="R41" s="12">
        <v>0.16601572213898796</v>
      </c>
    </row>
    <row r="42" spans="1:18" s="16" customFormat="1" ht="15" customHeight="1">
      <c r="A42" s="14" t="s">
        <v>179</v>
      </c>
      <c r="B42" s="14" t="s">
        <v>37</v>
      </c>
      <c r="C42" s="14" t="s">
        <v>16</v>
      </c>
      <c r="D42" s="14" t="s">
        <v>228</v>
      </c>
      <c r="E42" s="8">
        <f>Market_Ref_currency!E42*$E$57</f>
        <v>58.335822148334685</v>
      </c>
      <c r="F42" s="8">
        <f>Market_Ref_currency!F42*$E$57</f>
        <v>64.169404363168155</v>
      </c>
      <c r="G42" s="8">
        <f>Market_Ref_currency!G42*$E$57</f>
        <v>70.586344799484976</v>
      </c>
      <c r="H42" s="8">
        <f>Market_Ref_currency!H42*$E$57</f>
        <v>77.644979279433485</v>
      </c>
      <c r="I42" s="8">
        <f>Market_Ref_currency!I42*$E$57</f>
        <v>85.409477207376838</v>
      </c>
      <c r="J42" s="8">
        <f>Market_Ref_currency!J42*$E$57</f>
        <v>93.950424928114529</v>
      </c>
      <c r="K42" s="19">
        <f>Market_Ref_currency!K42*$E$57</f>
        <v>103.345467420926</v>
      </c>
      <c r="L42" s="6">
        <v>0.1906242865179546</v>
      </c>
      <c r="M42" s="7">
        <v>0.16567718993426195</v>
      </c>
      <c r="N42" s="7">
        <v>0.17993089085721414</v>
      </c>
      <c r="O42" s="7">
        <v>0.19985852074635857</v>
      </c>
      <c r="P42" s="7">
        <v>0.19837995465204972</v>
      </c>
      <c r="Q42" s="7">
        <v>0.19413730427525389</v>
      </c>
      <c r="R42" s="6">
        <v>0.19305057178732876</v>
      </c>
    </row>
    <row r="43" spans="1:18" s="16" customFormat="1" ht="15" customHeight="1">
      <c r="A43" s="17" t="s">
        <v>179</v>
      </c>
      <c r="B43" s="17" t="s">
        <v>37</v>
      </c>
      <c r="C43" s="21" t="s">
        <v>226</v>
      </c>
      <c r="D43" s="17" t="s">
        <v>16</v>
      </c>
      <c r="E43" s="15">
        <f>Market_Ref_currency!E43*$E$57</f>
        <v>62.823193082821973</v>
      </c>
      <c r="F43" s="15">
        <f>Market_Ref_currency!F43*$E$57</f>
        <v>69.10551239110417</v>
      </c>
      <c r="G43" s="15">
        <f>Market_Ref_currency!G43*$E$57</f>
        <v>76.016063630214589</v>
      </c>
      <c r="H43" s="15">
        <f>Market_Ref_currency!H43*$E$57</f>
        <v>83.617669993236063</v>
      </c>
      <c r="I43" s="15">
        <f>Market_Ref_currency!I43*$E$57</f>
        <v>91.97943699255967</v>
      </c>
      <c r="J43" s="15">
        <f>Market_Ref_currency!J43*$E$57</f>
        <v>101.17738069181564</v>
      </c>
      <c r="K43" s="20">
        <f>Market_Ref_currency!K43*$E$57</f>
        <v>111.29511876099723</v>
      </c>
      <c r="L43" s="12">
        <v>0.21754279913244656</v>
      </c>
      <c r="M43" s="11">
        <v>0.19380777504444802</v>
      </c>
      <c r="N43" s="11">
        <v>0.21084757210319527</v>
      </c>
      <c r="O43" s="11">
        <v>0.23119145193153545</v>
      </c>
      <c r="P43" s="11">
        <v>0.22509698257283817</v>
      </c>
      <c r="Q43" s="11">
        <v>0.21549031074421721</v>
      </c>
      <c r="R43" s="12">
        <v>0.22063061821076246</v>
      </c>
    </row>
    <row r="44" spans="1:18" s="9" customFormat="1" ht="15" customHeight="1" thickBot="1">
      <c r="A44" s="17" t="s">
        <v>179</v>
      </c>
      <c r="B44" s="17" t="s">
        <v>37</v>
      </c>
      <c r="C44" s="21" t="s">
        <v>227</v>
      </c>
      <c r="D44" s="17" t="s">
        <v>16</v>
      </c>
      <c r="E44" s="15">
        <f>Market_Ref_currency!E44*$E$57</f>
        <v>67.310564017309261</v>
      </c>
      <c r="F44" s="15">
        <f>Market_Ref_currency!F44*$E$57</f>
        <v>74.041620419040186</v>
      </c>
      <c r="G44" s="15">
        <f>Market_Ref_currency!G44*$E$57</f>
        <v>81.445782460944216</v>
      </c>
      <c r="H44" s="15">
        <f>Market_Ref_currency!H44*$E$57</f>
        <v>89.590360707038627</v>
      </c>
      <c r="I44" s="15">
        <f>Market_Ref_currency!I44*$E$57</f>
        <v>98.549396777742515</v>
      </c>
      <c r="J44" s="15">
        <f>Market_Ref_currency!J44*$E$57</f>
        <v>108.40433645551677</v>
      </c>
      <c r="K44" s="20">
        <f>Market_Ref_currency!K44*$E$57</f>
        <v>119.24477010106845</v>
      </c>
      <c r="L44" s="12">
        <v>0.1724371212946334</v>
      </c>
      <c r="M44" s="11">
        <v>0.1459399057394668</v>
      </c>
      <c r="N44" s="11">
        <v>0.15733267997641986</v>
      </c>
      <c r="O44" s="11">
        <v>0.17589704995115785</v>
      </c>
      <c r="P44" s="11">
        <v>0.17698768410632226</v>
      </c>
      <c r="Q44" s="11">
        <v>0.17634114346485696</v>
      </c>
      <c r="R44" s="12">
        <v>0.17161029917234272</v>
      </c>
    </row>
    <row r="45" spans="1:18" s="16" customFormat="1" ht="15" customHeight="1" thickTop="1">
      <c r="A45" s="130" t="s">
        <v>181</v>
      </c>
      <c r="B45" s="130" t="s">
        <v>259</v>
      </c>
      <c r="C45" s="130" t="s">
        <v>16</v>
      </c>
      <c r="D45" s="130" t="s">
        <v>260</v>
      </c>
      <c r="E45" s="131">
        <f>Market_Ref_currency!E45*$E$57</f>
        <v>44.873709344872836</v>
      </c>
      <c r="F45" s="131">
        <f>Market_Ref_currency!F45*$E$57</f>
        <v>49.361080279360124</v>
      </c>
      <c r="G45" s="131">
        <f>Market_Ref_currency!G45*$E$57</f>
        <v>54.297188307296146</v>
      </c>
      <c r="H45" s="131">
        <f>Market_Ref_currency!H45*$E$57</f>
        <v>59.726907138025766</v>
      </c>
      <c r="I45" s="131">
        <f>Market_Ref_currency!I45*$E$57</f>
        <v>65.699597851828358</v>
      </c>
      <c r="J45" s="131">
        <f>Market_Ref_currency!J45*$E$57</f>
        <v>72.269557637011204</v>
      </c>
      <c r="K45" s="134">
        <f>Market_Ref_currency!K45*$E$57</f>
        <v>79.496513400712317</v>
      </c>
      <c r="L45" s="132">
        <v>0.18505229892594754</v>
      </c>
      <c r="M45" s="133">
        <v>0.15815750700068865</v>
      </c>
      <c r="N45" s="133">
        <v>0.17972306592842768</v>
      </c>
      <c r="O45" s="133">
        <v>0.19382658551986176</v>
      </c>
      <c r="P45" s="133">
        <v>0.18832000869338805</v>
      </c>
      <c r="Q45" s="133">
        <v>0.18461441732066342</v>
      </c>
      <c r="R45" s="132">
        <v>0.18660981188817938</v>
      </c>
    </row>
    <row r="46" spans="1:18" s="16" customFormat="1" ht="15" customHeight="1">
      <c r="A46" s="17" t="s">
        <v>181</v>
      </c>
      <c r="B46" s="17" t="s">
        <v>259</v>
      </c>
      <c r="C46" s="21" t="s">
        <v>226</v>
      </c>
      <c r="D46" s="17" t="s">
        <v>16</v>
      </c>
      <c r="E46" s="15">
        <f>Market_Ref_currency!E46*$E$57</f>
        <v>49.361080279360117</v>
      </c>
      <c r="F46" s="15">
        <f>Market_Ref_currency!F46*$E$57</f>
        <v>54.297188307296139</v>
      </c>
      <c r="G46" s="15">
        <f>Market_Ref_currency!G46*$E$57</f>
        <v>59.726907138025759</v>
      </c>
      <c r="H46" s="15">
        <f>Market_Ref_currency!H46*$E$57</f>
        <v>65.699597851828329</v>
      </c>
      <c r="I46" s="15">
        <f>Market_Ref_currency!I46*$E$57</f>
        <v>72.269557637011175</v>
      </c>
      <c r="J46" s="15">
        <f>Market_Ref_currency!J46*$E$57</f>
        <v>79.496513400712303</v>
      </c>
      <c r="K46" s="20">
        <f>Market_Ref_currency!K46*$E$57</f>
        <v>87.44616474078353</v>
      </c>
      <c r="L46" s="12">
        <v>0.22226411715022021</v>
      </c>
      <c r="M46" s="11">
        <v>0.18959154881490958</v>
      </c>
      <c r="N46" s="11">
        <v>0.22258214554351441</v>
      </c>
      <c r="O46" s="11">
        <v>0.23573077736189152</v>
      </c>
      <c r="P46" s="11">
        <v>0.22841356538960222</v>
      </c>
      <c r="Q46" s="11">
        <v>0.22432999269412424</v>
      </c>
      <c r="R46" s="12">
        <v>0.22775369891233188</v>
      </c>
    </row>
    <row r="47" spans="1:18" s="9" customFormat="1" ht="15" customHeight="1">
      <c r="A47" s="17" t="s">
        <v>181</v>
      </c>
      <c r="B47" s="17" t="s">
        <v>259</v>
      </c>
      <c r="C47" s="21" t="s">
        <v>227</v>
      </c>
      <c r="D47" s="17" t="s">
        <v>16</v>
      </c>
      <c r="E47" s="15">
        <f>Market_Ref_currency!E47*$E$57</f>
        <v>53.848451213847405</v>
      </c>
      <c r="F47" s="15">
        <f>Market_Ref_currency!F47*$E$57</f>
        <v>59.233296335232147</v>
      </c>
      <c r="G47" s="15">
        <f>Market_Ref_currency!G47*$E$57</f>
        <v>65.156625968755364</v>
      </c>
      <c r="H47" s="15">
        <f>Market_Ref_currency!H47*$E$57</f>
        <v>71.672288565630907</v>
      </c>
      <c r="I47" s="15">
        <f>Market_Ref_currency!I47*$E$57</f>
        <v>78.839517422194007</v>
      </c>
      <c r="J47" s="15">
        <f>Market_Ref_currency!J47*$E$57</f>
        <v>86.723469164413402</v>
      </c>
      <c r="K47" s="20">
        <f>Market_Ref_currency!K47*$E$57</f>
        <v>95.395816080854758</v>
      </c>
      <c r="L47" s="12">
        <v>0.15568954493950882</v>
      </c>
      <c r="M47" s="11">
        <v>0.13192498777546202</v>
      </c>
      <c r="N47" s="11">
        <v>0.14213388723767428</v>
      </c>
      <c r="O47" s="11">
        <v>0.15448621034325782</v>
      </c>
      <c r="P47" s="11">
        <v>0.14803061556601693</v>
      </c>
      <c r="Q47" s="11">
        <v>0.14191045885650877</v>
      </c>
      <c r="R47" s="12">
        <v>0.14662873706170232</v>
      </c>
    </row>
    <row r="48" spans="1:18" s="16" customFormat="1" ht="15" customHeight="1">
      <c r="A48" s="14" t="s">
        <v>181</v>
      </c>
      <c r="B48" s="14" t="s">
        <v>37</v>
      </c>
      <c r="C48" s="14" t="s">
        <v>16</v>
      </c>
      <c r="D48" s="14" t="s">
        <v>228</v>
      </c>
      <c r="E48" s="8">
        <f>Market_Ref_currency!E48*$E$57</f>
        <v>58.335822148334685</v>
      </c>
      <c r="F48" s="8">
        <f>Market_Ref_currency!F48*$E$57</f>
        <v>64.169404363168155</v>
      </c>
      <c r="G48" s="8">
        <f>Market_Ref_currency!G48*$E$57</f>
        <v>70.586344799484976</v>
      </c>
      <c r="H48" s="8">
        <f>Market_Ref_currency!H48*$E$57</f>
        <v>77.644979279433485</v>
      </c>
      <c r="I48" s="8">
        <f>Market_Ref_currency!I48*$E$57</f>
        <v>85.409477207376838</v>
      </c>
      <c r="J48" s="8">
        <f>Market_Ref_currency!J48*$E$57</f>
        <v>93.950424928114529</v>
      </c>
      <c r="K48" s="19">
        <f>Market_Ref_currency!K48*$E$57</f>
        <v>103.345467420926</v>
      </c>
      <c r="L48" s="6">
        <v>0.17386024674165235</v>
      </c>
      <c r="M48" s="7">
        <v>0.15545855924535656</v>
      </c>
      <c r="N48" s="7">
        <v>0.16643151098707443</v>
      </c>
      <c r="O48" s="7">
        <v>0.17707402818663698</v>
      </c>
      <c r="P48" s="7">
        <v>0.17306453755002615</v>
      </c>
      <c r="Q48" s="7">
        <v>0.16846276690401396</v>
      </c>
      <c r="R48" s="6">
        <v>0.1712509367177093</v>
      </c>
    </row>
    <row r="49" spans="1:18" s="16" customFormat="1" ht="15" customHeight="1">
      <c r="A49" s="17" t="s">
        <v>181</v>
      </c>
      <c r="B49" s="17" t="s">
        <v>37</v>
      </c>
      <c r="C49" s="21" t="s">
        <v>226</v>
      </c>
      <c r="D49" s="17" t="s">
        <v>16</v>
      </c>
      <c r="E49" s="15">
        <f>Market_Ref_currency!E49*$E$57</f>
        <v>62.823193082821973</v>
      </c>
      <c r="F49" s="15">
        <f>Market_Ref_currency!F49*$E$57</f>
        <v>69.10551239110417</v>
      </c>
      <c r="G49" s="15">
        <f>Market_Ref_currency!G49*$E$57</f>
        <v>76.016063630214589</v>
      </c>
      <c r="H49" s="15">
        <f>Market_Ref_currency!H49*$E$57</f>
        <v>83.617669993236063</v>
      </c>
      <c r="I49" s="15">
        <f>Market_Ref_currency!I49*$E$57</f>
        <v>91.97943699255967</v>
      </c>
      <c r="J49" s="15">
        <f>Market_Ref_currency!J49*$E$57</f>
        <v>101.17738069181564</v>
      </c>
      <c r="K49" s="20">
        <f>Market_Ref_currency!K49*$E$57</f>
        <v>111.29511876099723</v>
      </c>
      <c r="L49" s="12">
        <v>0.21117127092482679</v>
      </c>
      <c r="M49" s="11">
        <v>0.18092604421405456</v>
      </c>
      <c r="N49" s="11">
        <v>0.20163558596464526</v>
      </c>
      <c r="O49" s="11">
        <v>0.22934270500667187</v>
      </c>
      <c r="P49" s="11">
        <v>0.22253988712619388</v>
      </c>
      <c r="Q49" s="11">
        <v>0.21775236136729537</v>
      </c>
      <c r="R49" s="12">
        <v>0.21777468550297963</v>
      </c>
    </row>
    <row r="50" spans="1:18" s="9" customFormat="1" ht="15" customHeight="1" thickBot="1">
      <c r="A50" s="17" t="s">
        <v>181</v>
      </c>
      <c r="B50" s="17" t="s">
        <v>37</v>
      </c>
      <c r="C50" s="21" t="s">
        <v>227</v>
      </c>
      <c r="D50" s="17" t="s">
        <v>16</v>
      </c>
      <c r="E50" s="15">
        <f>Market_Ref_currency!E50*$E$57</f>
        <v>67.310564017309261</v>
      </c>
      <c r="F50" s="15">
        <f>Market_Ref_currency!F50*$E$57</f>
        <v>74.041620419040186</v>
      </c>
      <c r="G50" s="15">
        <f>Market_Ref_currency!G50*$E$57</f>
        <v>81.445782460944216</v>
      </c>
      <c r="H50" s="15">
        <f>Market_Ref_currency!H50*$E$57</f>
        <v>89.590360707038627</v>
      </c>
      <c r="I50" s="15">
        <f>Market_Ref_currency!I50*$E$57</f>
        <v>98.549396777742515</v>
      </c>
      <c r="J50" s="15">
        <f>Market_Ref_currency!J50*$E$57</f>
        <v>108.40433645551677</v>
      </c>
      <c r="K50" s="20">
        <f>Market_Ref_currency!K50*$E$57</f>
        <v>119.24477010106845</v>
      </c>
      <c r="L50" s="12">
        <v>0.15732371660229649</v>
      </c>
      <c r="M50" s="11">
        <v>0.14364600046941134</v>
      </c>
      <c r="N50" s="11">
        <v>0.1495705646419867</v>
      </c>
      <c r="O50" s="11">
        <v>0.15090620108811281</v>
      </c>
      <c r="P50" s="11">
        <v>0.14660708259835298</v>
      </c>
      <c r="Q50" s="11">
        <v>0.14035910861516454</v>
      </c>
      <c r="R50" s="12">
        <v>0.14685352881714842</v>
      </c>
    </row>
    <row r="51" spans="1:18" s="16" customFormat="1" ht="15" customHeight="1" thickTop="1">
      <c r="A51" s="130" t="s">
        <v>183</v>
      </c>
      <c r="B51" s="130" t="s">
        <v>259</v>
      </c>
      <c r="C51" s="130" t="s">
        <v>16</v>
      </c>
      <c r="D51" s="130" t="s">
        <v>260</v>
      </c>
      <c r="E51" s="131">
        <f>Market_Ref_currency!E51*$E$57</f>
        <v>44.873709344872836</v>
      </c>
      <c r="F51" s="131">
        <f>Market_Ref_currency!F51*$E$57</f>
        <v>49.361080279360124</v>
      </c>
      <c r="G51" s="131">
        <f>Market_Ref_currency!G51*$E$57</f>
        <v>54.297188307296146</v>
      </c>
      <c r="H51" s="131">
        <f>Market_Ref_currency!H51*$E$57</f>
        <v>59.726907138025766</v>
      </c>
      <c r="I51" s="131">
        <f>Market_Ref_currency!I51*$E$57</f>
        <v>65.699597851828358</v>
      </c>
      <c r="J51" s="131">
        <f>Market_Ref_currency!J51*$E$57</f>
        <v>72.269557637011204</v>
      </c>
      <c r="K51" s="134">
        <f>Market_Ref_currency!K51*$E$57</f>
        <v>79.496513400712317</v>
      </c>
      <c r="L51" s="132">
        <v>0.16079687745157889</v>
      </c>
      <c r="M51" s="133">
        <v>0.13881825176318907</v>
      </c>
      <c r="N51" s="133">
        <v>0.14738343144834931</v>
      </c>
      <c r="O51" s="133">
        <v>0.16874607368063677</v>
      </c>
      <c r="P51" s="133">
        <v>0.16926126652078466</v>
      </c>
      <c r="Q51" s="133">
        <v>0.16231802910597137</v>
      </c>
      <c r="R51" s="132">
        <v>0.16189349214432158</v>
      </c>
    </row>
    <row r="52" spans="1:18" s="16" customFormat="1" ht="15" customHeight="1">
      <c r="A52" s="17" t="s">
        <v>183</v>
      </c>
      <c r="B52" s="17" t="s">
        <v>259</v>
      </c>
      <c r="C52" s="21" t="s">
        <v>226</v>
      </c>
      <c r="D52" s="17" t="s">
        <v>16</v>
      </c>
      <c r="E52" s="15">
        <f>Market_Ref_currency!E52*$E$57</f>
        <v>49.361080279360117</v>
      </c>
      <c r="F52" s="15">
        <f>Market_Ref_currency!F52*$E$57</f>
        <v>54.297188307296139</v>
      </c>
      <c r="G52" s="15">
        <f>Market_Ref_currency!G52*$E$57</f>
        <v>59.726907138025759</v>
      </c>
      <c r="H52" s="15">
        <f>Market_Ref_currency!H52*$E$57</f>
        <v>65.699597851828329</v>
      </c>
      <c r="I52" s="15">
        <f>Market_Ref_currency!I52*$E$57</f>
        <v>72.269557637011175</v>
      </c>
      <c r="J52" s="15">
        <f>Market_Ref_currency!J52*$E$57</f>
        <v>79.496513400712303</v>
      </c>
      <c r="K52" s="20">
        <f>Market_Ref_currency!K52*$E$57</f>
        <v>87.44616474078353</v>
      </c>
      <c r="L52" s="12">
        <v>0.18642789360047418</v>
      </c>
      <c r="M52" s="11">
        <v>0.16883926529672033</v>
      </c>
      <c r="N52" s="11">
        <v>0.1723647572894349</v>
      </c>
      <c r="O52" s="11">
        <v>0.20225355904044306</v>
      </c>
      <c r="P52" s="11">
        <v>0.20400308694319835</v>
      </c>
      <c r="Q52" s="11">
        <v>0.19351458805802957</v>
      </c>
      <c r="R52" s="12">
        <v>0.19296729988537864</v>
      </c>
    </row>
    <row r="53" spans="1:18" s="9" customFormat="1" ht="15" customHeight="1">
      <c r="A53" s="17" t="s">
        <v>183</v>
      </c>
      <c r="B53" s="17" t="s">
        <v>259</v>
      </c>
      <c r="C53" s="21" t="s">
        <v>227</v>
      </c>
      <c r="D53" s="17" t="s">
        <v>16</v>
      </c>
      <c r="E53" s="15">
        <f>Market_Ref_currency!E53*$E$57</f>
        <v>53.848451213847405</v>
      </c>
      <c r="F53" s="15">
        <f>Market_Ref_currency!F53*$E$57</f>
        <v>59.233296335232147</v>
      </c>
      <c r="G53" s="15">
        <f>Market_Ref_currency!G53*$E$57</f>
        <v>65.156625968755364</v>
      </c>
      <c r="H53" s="15">
        <f>Market_Ref_currency!H53*$E$57</f>
        <v>71.672288565630907</v>
      </c>
      <c r="I53" s="15">
        <f>Market_Ref_currency!I53*$E$57</f>
        <v>78.839517422194007</v>
      </c>
      <c r="J53" s="15">
        <f>Market_Ref_currency!J53*$E$57</f>
        <v>86.723469164413402</v>
      </c>
      <c r="K53" s="20">
        <f>Market_Ref_currency!K53*$E$57</f>
        <v>95.395816080854758</v>
      </c>
      <c r="L53" s="12">
        <v>0.13048066776719236</v>
      </c>
      <c r="M53" s="11">
        <v>0.10155226400192019</v>
      </c>
      <c r="N53" s="11">
        <v>0.11447914661221925</v>
      </c>
      <c r="O53" s="11">
        <v>0.12231918114138662</v>
      </c>
      <c r="P53" s="11">
        <v>0.11769567108803991</v>
      </c>
      <c r="Q53" s="11">
        <v>0.11243897714036732</v>
      </c>
      <c r="R53" s="12">
        <v>0.11672702042416971</v>
      </c>
    </row>
    <row r="54" spans="1:18" s="16" customFormat="1" ht="15" customHeight="1">
      <c r="A54" s="14" t="s">
        <v>183</v>
      </c>
      <c r="B54" s="14" t="s">
        <v>37</v>
      </c>
      <c r="C54" s="14" t="s">
        <v>16</v>
      </c>
      <c r="D54" s="14" t="s">
        <v>228</v>
      </c>
      <c r="E54" s="8">
        <f>Market_Ref_currency!E54*$E$57</f>
        <v>58.335822148334685</v>
      </c>
      <c r="F54" s="8">
        <f>Market_Ref_currency!F54*$E$57</f>
        <v>64.169404363168155</v>
      </c>
      <c r="G54" s="8">
        <f>Market_Ref_currency!G54*$E$57</f>
        <v>70.586344799484976</v>
      </c>
      <c r="H54" s="8">
        <f>Market_Ref_currency!H54*$E$57</f>
        <v>77.644979279433485</v>
      </c>
      <c r="I54" s="8">
        <f>Market_Ref_currency!I54*$E$57</f>
        <v>85.409477207376838</v>
      </c>
      <c r="J54" s="8">
        <f>Market_Ref_currency!J54*$E$57</f>
        <v>93.950424928114529</v>
      </c>
      <c r="K54" s="19">
        <f>Market_Ref_currency!K54*$E$57</f>
        <v>103.345467420926</v>
      </c>
      <c r="L54" s="6">
        <v>0.14755559854177469</v>
      </c>
      <c r="M54" s="7">
        <v>0.11619225142150236</v>
      </c>
      <c r="N54" s="7">
        <v>0.12291549670768531</v>
      </c>
      <c r="O54" s="7">
        <v>0.13541078358809289</v>
      </c>
      <c r="P54" s="7">
        <v>0.13560261325853173</v>
      </c>
      <c r="Q54" s="7">
        <v>0.13078293782730244</v>
      </c>
      <c r="R54" s="6">
        <v>0.13116622704615</v>
      </c>
    </row>
    <row r="55" spans="1:18" s="16" customFormat="1" ht="15" customHeight="1">
      <c r="A55" s="17" t="s">
        <v>183</v>
      </c>
      <c r="B55" s="17" t="s">
        <v>37</v>
      </c>
      <c r="C55" s="21" t="s">
        <v>226</v>
      </c>
      <c r="D55" s="17" t="s">
        <v>16</v>
      </c>
      <c r="E55" s="15">
        <f>Market_Ref_currency!E55*$E$57</f>
        <v>62.823193082821973</v>
      </c>
      <c r="F55" s="15">
        <f>Market_Ref_currency!F55*$E$57</f>
        <v>69.10551239110417</v>
      </c>
      <c r="G55" s="15">
        <f>Market_Ref_currency!G55*$E$57</f>
        <v>76.016063630214589</v>
      </c>
      <c r="H55" s="15">
        <f>Market_Ref_currency!H55*$E$57</f>
        <v>83.617669993236063</v>
      </c>
      <c r="I55" s="15">
        <f>Market_Ref_currency!I55*$E$57</f>
        <v>91.97943699255967</v>
      </c>
      <c r="J55" s="15">
        <f>Market_Ref_currency!J55*$E$57</f>
        <v>101.17738069181564</v>
      </c>
      <c r="K55" s="20">
        <f>Market_Ref_currency!K55*$E$57</f>
        <v>111.29511876099723</v>
      </c>
      <c r="L55" s="12">
        <v>0.16596153097765298</v>
      </c>
      <c r="M55" s="11">
        <v>0.12936139104817679</v>
      </c>
      <c r="N55" s="11">
        <v>0.13713915218032824</v>
      </c>
      <c r="O55" s="11">
        <v>0.15011130032605569</v>
      </c>
      <c r="P55" s="11">
        <v>0.15248520029906132</v>
      </c>
      <c r="Q55" s="11">
        <v>0.14857370641847911</v>
      </c>
      <c r="R55" s="12">
        <v>0.14706209234887857</v>
      </c>
    </row>
    <row r="56" spans="1:18" s="9" customFormat="1" ht="15" customHeight="1">
      <c r="A56" s="17" t="s">
        <v>183</v>
      </c>
      <c r="B56" s="17" t="s">
        <v>37</v>
      </c>
      <c r="C56" s="21" t="s">
        <v>227</v>
      </c>
      <c r="D56" s="17" t="s">
        <v>16</v>
      </c>
      <c r="E56" s="15">
        <f>Market_Ref_currency!E56*$E$57</f>
        <v>67.310564017309261</v>
      </c>
      <c r="F56" s="15">
        <f>Market_Ref_currency!F56*$E$57</f>
        <v>74.041620419040186</v>
      </c>
      <c r="G56" s="15">
        <f>Market_Ref_currency!G56*$E$57</f>
        <v>81.445782460944216</v>
      </c>
      <c r="H56" s="15">
        <f>Market_Ref_currency!H56*$E$57</f>
        <v>89.590360707038627</v>
      </c>
      <c r="I56" s="15">
        <f>Market_Ref_currency!I56*$E$57</f>
        <v>98.549396777742515</v>
      </c>
      <c r="J56" s="15">
        <f>Market_Ref_currency!J56*$E$57</f>
        <v>108.40433645551677</v>
      </c>
      <c r="K56" s="20">
        <f>Market_Ref_currency!K56*$E$57</f>
        <v>119.24477010106845</v>
      </c>
      <c r="L56" s="12">
        <v>0.12984511675230226</v>
      </c>
      <c r="M56" s="11">
        <v>0.10311563864985196</v>
      </c>
      <c r="N56" s="11">
        <v>0.10845574017822179</v>
      </c>
      <c r="O56" s="11">
        <v>0.1200795319080501</v>
      </c>
      <c r="P56" s="11">
        <v>0.11752358768063265</v>
      </c>
      <c r="Q56" s="11">
        <v>0.11113534311645523</v>
      </c>
      <c r="R56" s="12">
        <v>0.11428868261210545</v>
      </c>
    </row>
    <row r="57" spans="1:18" s="16" customFormat="1" ht="15" customHeight="1">
      <c r="A57" s="27"/>
      <c r="B57" s="27"/>
      <c r="C57" s="31"/>
      <c r="D57" s="31" t="s">
        <v>288</v>
      </c>
      <c r="E57" s="154">
        <v>0.22436854672436418</v>
      </c>
      <c r="F57" s="28" t="s">
        <v>11</v>
      </c>
      <c r="G57" s="28"/>
      <c r="H57" s="28"/>
      <c r="I57" s="28"/>
      <c r="J57" s="28"/>
      <c r="K57" s="28"/>
      <c r="L57" s="28"/>
      <c r="M57" s="29"/>
      <c r="N57" s="29"/>
      <c r="O57" s="29"/>
      <c r="P57" s="29"/>
      <c r="Q57" s="29"/>
      <c r="R57" s="30" t="s">
        <v>284</v>
      </c>
    </row>
    <row r="58" spans="1:18" s="16" customFormat="1" ht="15" customHeight="1">
      <c r="A58" s="18"/>
      <c r="B58" s="18"/>
      <c r="C58" s="18"/>
      <c r="D58" s="18"/>
      <c r="E58" s="3"/>
      <c r="F58" s="3"/>
      <c r="G58" s="3"/>
      <c r="H58" s="3"/>
      <c r="I58" s="3"/>
      <c r="J58" s="3"/>
      <c r="K58" s="3"/>
      <c r="L58" s="3"/>
      <c r="M58" s="3"/>
      <c r="N58" s="3"/>
      <c r="O58" s="3"/>
      <c r="P58" s="3"/>
      <c r="Q58" s="3"/>
      <c r="R58" s="3"/>
    </row>
    <row r="59" spans="1:18" s="9" customFormat="1" ht="15" customHeight="1">
      <c r="A59" s="18"/>
      <c r="B59" s="3"/>
      <c r="C59" s="3"/>
      <c r="D59" s="3"/>
      <c r="E59" s="3"/>
      <c r="F59" s="3"/>
      <c r="G59" s="3"/>
      <c r="H59" s="3"/>
      <c r="I59" s="3"/>
      <c r="J59" s="3"/>
      <c r="K59" s="3"/>
      <c r="L59" s="3"/>
      <c r="M59" s="3"/>
      <c r="N59" s="3"/>
      <c r="O59" s="3"/>
      <c r="P59" s="3"/>
      <c r="Q59" s="3"/>
      <c r="R59" s="3"/>
    </row>
    <row r="60" spans="1:18" s="16" customFormat="1" ht="15" customHeight="1">
      <c r="A60" s="18"/>
      <c r="B60" s="3"/>
      <c r="C60" s="3"/>
      <c r="D60" s="3"/>
      <c r="E60" s="3"/>
      <c r="F60" s="3"/>
      <c r="G60" s="3"/>
      <c r="H60" s="3"/>
      <c r="I60" s="3"/>
      <c r="J60" s="3"/>
      <c r="K60" s="3"/>
      <c r="L60" s="3"/>
      <c r="M60" s="3"/>
      <c r="N60" s="3"/>
      <c r="O60" s="3"/>
      <c r="P60" s="3"/>
      <c r="Q60" s="3"/>
      <c r="R60" s="3"/>
    </row>
    <row r="61" spans="1:18" s="16" customFormat="1" ht="15" customHeight="1">
      <c r="A61" s="3"/>
      <c r="B61" s="3"/>
      <c r="C61" s="3"/>
      <c r="D61" s="3"/>
      <c r="E61" s="3"/>
      <c r="F61" s="3"/>
      <c r="G61" s="3"/>
      <c r="H61" s="3"/>
      <c r="I61" s="3"/>
      <c r="J61" s="3"/>
      <c r="K61" s="3"/>
      <c r="L61" s="3"/>
      <c r="M61" s="3"/>
      <c r="N61" s="3"/>
      <c r="O61" s="3"/>
      <c r="P61" s="3"/>
      <c r="Q61" s="3"/>
      <c r="R61" s="3"/>
    </row>
    <row r="62" spans="1:18" s="9" customFormat="1" ht="15" customHeight="1">
      <c r="A62" s="3"/>
      <c r="B62" s="3"/>
      <c r="C62" s="3"/>
      <c r="D62" s="3"/>
      <c r="E62" s="3"/>
      <c r="F62" s="3"/>
      <c r="G62" s="3"/>
      <c r="H62" s="3"/>
      <c r="I62" s="3"/>
      <c r="J62" s="3"/>
      <c r="K62" s="3"/>
      <c r="L62" s="3"/>
      <c r="M62" s="3"/>
      <c r="N62" s="3"/>
      <c r="O62" s="3"/>
      <c r="P62" s="3"/>
      <c r="Q62" s="3"/>
      <c r="R62" s="3"/>
    </row>
    <row r="63" spans="1:18" s="16" customFormat="1" ht="15" customHeight="1">
      <c r="A63" s="3"/>
      <c r="B63" s="3"/>
      <c r="C63" s="3"/>
      <c r="D63" s="3"/>
      <c r="E63" s="3"/>
      <c r="F63" s="3"/>
      <c r="G63" s="3"/>
      <c r="H63" s="3"/>
      <c r="I63" s="3"/>
      <c r="J63" s="3"/>
      <c r="K63" s="3"/>
      <c r="L63" s="3"/>
      <c r="M63" s="3"/>
      <c r="N63" s="3"/>
      <c r="O63" s="3"/>
      <c r="P63" s="3"/>
      <c r="Q63" s="3"/>
      <c r="R63" s="3"/>
    </row>
    <row r="64" spans="1:18" s="16" customFormat="1" ht="15" customHeight="1">
      <c r="A64" s="3"/>
      <c r="B64" s="3"/>
      <c r="C64" s="3"/>
      <c r="D64" s="3"/>
      <c r="E64" s="3"/>
      <c r="F64" s="3"/>
      <c r="G64" s="3"/>
      <c r="H64" s="3"/>
      <c r="I64" s="3"/>
      <c r="J64" s="3"/>
      <c r="K64" s="3"/>
      <c r="L64" s="3"/>
      <c r="M64" s="3"/>
      <c r="N64" s="3"/>
      <c r="O64" s="3"/>
      <c r="P64" s="3"/>
      <c r="Q64" s="3"/>
      <c r="R64" s="3"/>
    </row>
    <row r="65" spans="1:18" s="9" customFormat="1" ht="15" customHeight="1">
      <c r="A65" s="3"/>
      <c r="B65" s="3"/>
      <c r="C65" s="3"/>
      <c r="D65" s="3"/>
      <c r="E65" s="3"/>
      <c r="F65" s="3"/>
      <c r="G65" s="3"/>
      <c r="H65" s="3"/>
      <c r="I65" s="3"/>
      <c r="J65" s="3"/>
      <c r="K65" s="3"/>
      <c r="L65" s="3"/>
      <c r="M65" s="3"/>
      <c r="N65" s="3"/>
      <c r="O65" s="3"/>
      <c r="P65" s="3"/>
      <c r="Q65" s="3"/>
      <c r="R65" s="3"/>
    </row>
    <row r="66" spans="1:18" s="16" customFormat="1" ht="15" customHeight="1">
      <c r="A66" s="3"/>
      <c r="B66" s="3"/>
      <c r="C66" s="3"/>
      <c r="D66" s="3"/>
      <c r="E66" s="3"/>
      <c r="F66" s="3"/>
      <c r="G66" s="3"/>
      <c r="H66" s="3"/>
      <c r="I66" s="3"/>
      <c r="J66" s="3"/>
      <c r="K66" s="3"/>
      <c r="L66" s="3"/>
      <c r="M66" s="3"/>
      <c r="N66" s="3"/>
      <c r="O66" s="3"/>
      <c r="P66" s="3"/>
      <c r="Q66" s="3"/>
      <c r="R66" s="3"/>
    </row>
    <row r="67" spans="1:18" s="16" customFormat="1" ht="15" customHeight="1">
      <c r="A67" s="3"/>
      <c r="B67" s="3"/>
      <c r="C67" s="3"/>
      <c r="D67" s="3"/>
      <c r="E67" s="3"/>
      <c r="F67" s="3"/>
      <c r="G67" s="3"/>
      <c r="H67" s="3"/>
      <c r="I67" s="3"/>
      <c r="J67" s="3"/>
      <c r="K67" s="3"/>
      <c r="L67" s="3"/>
      <c r="M67" s="3"/>
      <c r="N67" s="3"/>
      <c r="O67" s="3"/>
      <c r="P67" s="3"/>
      <c r="Q67" s="3"/>
      <c r="R67" s="3"/>
    </row>
    <row r="68" spans="1:18" s="9" customFormat="1" ht="15" customHeight="1">
      <c r="A68" s="3"/>
      <c r="B68" s="3"/>
      <c r="C68" s="3"/>
      <c r="D68" s="3"/>
      <c r="E68" s="3"/>
      <c r="F68" s="3"/>
      <c r="G68" s="3"/>
      <c r="H68" s="3"/>
      <c r="I68" s="3"/>
      <c r="J68" s="3"/>
      <c r="K68" s="3"/>
      <c r="L68" s="3"/>
      <c r="M68" s="3"/>
      <c r="N68" s="3"/>
      <c r="O68" s="3"/>
      <c r="P68" s="3"/>
      <c r="Q68" s="3"/>
      <c r="R68" s="3"/>
    </row>
    <row r="69" spans="1:18" s="16" customFormat="1" ht="15" customHeight="1">
      <c r="A69" s="3"/>
      <c r="B69" s="3"/>
      <c r="C69" s="3"/>
      <c r="D69" s="3"/>
      <c r="E69" s="3"/>
      <c r="F69" s="3"/>
      <c r="G69" s="3"/>
      <c r="H69" s="3"/>
      <c r="I69" s="3"/>
      <c r="J69" s="3"/>
      <c r="K69" s="3"/>
      <c r="L69" s="3"/>
      <c r="M69" s="3"/>
      <c r="N69" s="3"/>
      <c r="O69" s="3"/>
      <c r="P69" s="3"/>
      <c r="Q69" s="3"/>
      <c r="R69" s="3"/>
    </row>
    <row r="70" spans="1:18" s="16" customFormat="1" ht="15" customHeight="1">
      <c r="A70" s="3"/>
      <c r="B70" s="3"/>
      <c r="C70" s="3"/>
      <c r="D70" s="3"/>
      <c r="E70" s="3"/>
      <c r="F70" s="3"/>
      <c r="G70" s="3"/>
      <c r="H70" s="3"/>
      <c r="I70" s="3"/>
      <c r="J70" s="3"/>
      <c r="K70" s="3"/>
      <c r="L70" s="3"/>
      <c r="M70" s="3"/>
      <c r="N70" s="3"/>
      <c r="O70" s="3"/>
      <c r="P70" s="3"/>
      <c r="Q70" s="3"/>
      <c r="R70" s="3"/>
    </row>
    <row r="71" spans="1:18" s="18" customFormat="1" ht="15" customHeight="1">
      <c r="A71" s="3"/>
      <c r="B71" s="3"/>
      <c r="C71" s="3"/>
      <c r="D71" s="3"/>
      <c r="E71" s="3"/>
      <c r="F71" s="3"/>
      <c r="G71" s="3"/>
      <c r="H71" s="3"/>
      <c r="I71" s="3"/>
      <c r="J71" s="3"/>
      <c r="K71" s="3"/>
      <c r="L71" s="3"/>
      <c r="M71" s="3"/>
      <c r="N71" s="3"/>
      <c r="O71" s="3"/>
      <c r="P71" s="3"/>
      <c r="Q71" s="3"/>
      <c r="R71" s="3"/>
    </row>
  </sheetData>
  <autoFilter ref="A7:R7" xr:uid="{00000000-0009-0000-0000-000008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1"/>
  <sheetViews>
    <sheetView showGridLines="0" workbookViewId="0">
      <pane ySplit="7" topLeftCell="A8" activePane="bottomLeft" state="frozen"/>
      <selection activeCell="A3" sqref="A3"/>
      <selection pane="bottomLeft"/>
    </sheetView>
  </sheetViews>
  <sheetFormatPr baseColWidth="10" defaultColWidth="10.7109375" defaultRowHeight="13"/>
  <cols>
    <col min="1" max="1" width="26.140625" style="3" customWidth="1"/>
    <col min="2" max="2" width="20.28515625" style="3" bestFit="1" customWidth="1"/>
    <col min="3" max="3" width="20.42578125" style="3" bestFit="1" customWidth="1"/>
    <col min="4" max="4" width="24.28515625" style="3" bestFit="1" customWidth="1"/>
    <col min="5" max="18" width="8.7109375" style="3" customWidth="1"/>
    <col min="19" max="16384" width="10.7109375" style="3"/>
  </cols>
  <sheetData>
    <row r="1" spans="1:18" ht="30" customHeight="1">
      <c r="A1" s="40" t="s">
        <v>281</v>
      </c>
      <c r="B1" s="2"/>
      <c r="C1" s="2"/>
      <c r="D1" s="2"/>
    </row>
    <row r="2" spans="1:18" ht="30" customHeight="1">
      <c r="A2" s="41" t="s">
        <v>229</v>
      </c>
      <c r="B2" s="4"/>
      <c r="C2" s="4"/>
      <c r="D2" s="4"/>
    </row>
    <row r="3" spans="1:18" ht="30" customHeight="1">
      <c r="A3" s="247" t="s">
        <v>296</v>
      </c>
      <c r="R3" s="5" t="s">
        <v>20</v>
      </c>
    </row>
    <row r="4" spans="1:18">
      <c r="R4" s="10" t="s">
        <v>295</v>
      </c>
    </row>
    <row r="6" spans="1:18" ht="34">
      <c r="A6" s="22" t="s">
        <v>285</v>
      </c>
      <c r="B6" s="22"/>
      <c r="C6" s="22"/>
      <c r="D6" s="22"/>
      <c r="E6" s="22"/>
      <c r="F6" s="22"/>
      <c r="G6" s="22"/>
      <c r="H6" s="22"/>
      <c r="I6" s="22"/>
      <c r="J6" s="23"/>
      <c r="K6" s="24"/>
      <c r="L6" s="25" t="s">
        <v>15</v>
      </c>
      <c r="M6" s="26"/>
      <c r="N6" s="26"/>
      <c r="O6" s="26"/>
      <c r="P6" s="26"/>
      <c r="Q6" s="26"/>
      <c r="R6" s="26"/>
    </row>
    <row r="7" spans="1:18" ht="31" thickBot="1">
      <c r="A7" s="115" t="s">
        <v>67</v>
      </c>
      <c r="B7" s="115" t="s">
        <v>44</v>
      </c>
      <c r="C7" s="123" t="s">
        <v>74</v>
      </c>
      <c r="D7" s="124" t="s">
        <v>75</v>
      </c>
      <c r="E7" s="125">
        <v>2021</v>
      </c>
      <c r="F7" s="125">
        <v>2022</v>
      </c>
      <c r="G7" s="125">
        <v>2023</v>
      </c>
      <c r="H7" s="125">
        <v>2024</v>
      </c>
      <c r="I7" s="125">
        <v>2025</v>
      </c>
      <c r="J7" s="125">
        <v>2026</v>
      </c>
      <c r="K7" s="126">
        <v>2027</v>
      </c>
      <c r="L7" s="127" t="s">
        <v>82</v>
      </c>
      <c r="M7" s="128" t="s">
        <v>83</v>
      </c>
      <c r="N7" s="128" t="s">
        <v>84</v>
      </c>
      <c r="O7" s="128" t="s">
        <v>85</v>
      </c>
      <c r="P7" s="128" t="s">
        <v>162</v>
      </c>
      <c r="Q7" s="128" t="s">
        <v>163</v>
      </c>
      <c r="R7" s="129" t="s">
        <v>267</v>
      </c>
    </row>
    <row r="8" spans="1:18" s="9" customFormat="1" ht="15" customHeight="1" thickTop="1">
      <c r="A8" s="135" t="s">
        <v>76</v>
      </c>
      <c r="B8" s="135" t="s">
        <v>259</v>
      </c>
      <c r="C8" s="135" t="s">
        <v>16</v>
      </c>
      <c r="D8" s="135" t="s">
        <v>260</v>
      </c>
      <c r="E8" s="136">
        <f>Market_Ref_currency!E8*E$57</f>
        <v>306.337186581487</v>
      </c>
      <c r="F8" s="136">
        <f>Market_Ref_currency!F8*F$57</f>
        <v>327.863121430604</v>
      </c>
      <c r="G8" s="136">
        <f>Market_Ref_currency!G8*G$57</f>
        <v>346.91407858147505</v>
      </c>
      <c r="H8" s="136">
        <f>Market_Ref_currency!H8*H$57</f>
        <v>377.71509707463144</v>
      </c>
      <c r="I8" s="136">
        <f>Market_Ref_currency!I8*I$57</f>
        <v>415.91914487428392</v>
      </c>
      <c r="J8" s="136">
        <f>Market_Ref_currency!J8*J$57</f>
        <v>456.39279784717246</v>
      </c>
      <c r="K8" s="144">
        <f>Market_Ref_currency!K8*K$57</f>
        <v>501.23278250805487</v>
      </c>
      <c r="L8" s="137">
        <v>0.18263094695847326</v>
      </c>
      <c r="M8" s="138">
        <v>0.14706984658523048</v>
      </c>
      <c r="N8" s="138">
        <v>0.1982538530868927</v>
      </c>
      <c r="O8" s="138">
        <v>0.22489514024032897</v>
      </c>
      <c r="P8" s="138">
        <v>0.2199043611953746</v>
      </c>
      <c r="Q8" s="138">
        <v>0.21918271240230491</v>
      </c>
      <c r="R8" s="137">
        <v>0.21551572432009625</v>
      </c>
    </row>
    <row r="9" spans="1:18" s="9" customFormat="1" ht="15" customHeight="1">
      <c r="A9" s="139" t="s">
        <v>76</v>
      </c>
      <c r="B9" s="139" t="s">
        <v>259</v>
      </c>
      <c r="C9" s="140" t="s">
        <v>226</v>
      </c>
      <c r="D9" s="139" t="s">
        <v>16</v>
      </c>
      <c r="E9" s="141">
        <f>Market_Ref_currency!E9*E$57</f>
        <v>336.97090523963573</v>
      </c>
      <c r="F9" s="141">
        <f>Market_Ref_currency!F9*F$57</f>
        <v>360.6494335736644</v>
      </c>
      <c r="G9" s="141">
        <f>Market_Ref_currency!G9*G$57</f>
        <v>381.6054864396225</v>
      </c>
      <c r="H9" s="141">
        <f>Market_Ref_currency!H9*H$57</f>
        <v>415.48660678209461</v>
      </c>
      <c r="I9" s="141">
        <f>Market_Ref_currency!I9*I$57</f>
        <v>457.51105936171234</v>
      </c>
      <c r="J9" s="141">
        <f>Market_Ref_currency!J9*J$57</f>
        <v>502.03207763188976</v>
      </c>
      <c r="K9" s="145">
        <f>Market_Ref_currency!K9*K$57</f>
        <v>551.35606075886051</v>
      </c>
      <c r="L9" s="142">
        <v>0.23055748143488586</v>
      </c>
      <c r="M9" s="143">
        <v>0.18853576373322967</v>
      </c>
      <c r="N9" s="143">
        <v>0.2439226616829151</v>
      </c>
      <c r="O9" s="143">
        <v>0.27226299621373262</v>
      </c>
      <c r="P9" s="143">
        <v>0.26566812683487728</v>
      </c>
      <c r="Q9" s="143">
        <v>0.26279316778635486</v>
      </c>
      <c r="R9" s="142">
        <v>0.26111759705532145</v>
      </c>
    </row>
    <row r="10" spans="1:18" s="16" customFormat="1" ht="15" customHeight="1">
      <c r="A10" s="139" t="s">
        <v>76</v>
      </c>
      <c r="B10" s="139" t="s">
        <v>259</v>
      </c>
      <c r="C10" s="140" t="s">
        <v>227</v>
      </c>
      <c r="D10" s="139" t="s">
        <v>16</v>
      </c>
      <c r="E10" s="141">
        <f>Market_Ref_currency!E10*E$57</f>
        <v>520.77321718852795</v>
      </c>
      <c r="F10" s="141">
        <f>Market_Ref_currency!F10*F$57</f>
        <v>557.36730643202668</v>
      </c>
      <c r="G10" s="141">
        <f>Market_Ref_currency!G10*G$57</f>
        <v>589.75393358850749</v>
      </c>
      <c r="H10" s="141">
        <f>Market_Ref_currency!H10*H$57</f>
        <v>642.11566502687333</v>
      </c>
      <c r="I10" s="141">
        <f>Market_Ref_currency!I10*I$57</f>
        <v>707.06254628628267</v>
      </c>
      <c r="J10" s="141">
        <f>Market_Ref_currency!J10*J$57</f>
        <v>775.86775634019318</v>
      </c>
      <c r="K10" s="145">
        <f>Market_Ref_currency!K10*K$57</f>
        <v>852.09573026369321</v>
      </c>
      <c r="L10" s="142">
        <v>0.13417874136571539</v>
      </c>
      <c r="M10" s="143">
        <v>0.10158683609378549</v>
      </c>
      <c r="N10" s="143">
        <v>0.14420691114906026</v>
      </c>
      <c r="O10" s="143">
        <v>0.16395211840223367</v>
      </c>
      <c r="P10" s="143">
        <v>0.15554617573973162</v>
      </c>
      <c r="Q10" s="143">
        <v>0.15200809547203931</v>
      </c>
      <c r="R10" s="142">
        <v>0.15390652543447114</v>
      </c>
    </row>
    <row r="11" spans="1:18" s="16" customFormat="1" ht="15" customHeight="1">
      <c r="A11" s="139" t="s">
        <v>76</v>
      </c>
      <c r="B11" s="139" t="s">
        <v>37</v>
      </c>
      <c r="C11" s="139" t="s">
        <v>16</v>
      </c>
      <c r="D11" s="139" t="s">
        <v>228</v>
      </c>
      <c r="E11" s="141">
        <f>Market_Ref_currency!E11*E$57</f>
        <v>612.67437316297401</v>
      </c>
      <c r="F11" s="141">
        <f>Market_Ref_currency!F11*F$57</f>
        <v>655.72624286120799</v>
      </c>
      <c r="G11" s="141">
        <f>Market_Ref_currency!G11*G$57</f>
        <v>693.82815716295011</v>
      </c>
      <c r="H11" s="141">
        <f>Market_Ref_currency!H11*H$57</f>
        <v>755.43019414926289</v>
      </c>
      <c r="I11" s="141">
        <f>Market_Ref_currency!I11*I$57</f>
        <v>831.83828974856783</v>
      </c>
      <c r="J11" s="141">
        <f>Market_Ref_currency!J11*J$57</f>
        <v>912.78559569434492</v>
      </c>
      <c r="K11" s="145">
        <f>Market_Ref_currency!K11*K$57</f>
        <v>1002.4655650161097</v>
      </c>
      <c r="L11" s="142">
        <v>0.15172483876277609</v>
      </c>
      <c r="M11" s="143">
        <v>0.11430485385230238</v>
      </c>
      <c r="N11" s="143">
        <v>0.16530558074491997</v>
      </c>
      <c r="O11" s="143">
        <v>0.19391413092314314</v>
      </c>
      <c r="P11" s="143">
        <v>0.18558534456254128</v>
      </c>
      <c r="Q11" s="143">
        <v>0.18087074795354852</v>
      </c>
      <c r="R11" s="142">
        <v>0.18137296042260931</v>
      </c>
    </row>
    <row r="12" spans="1:18" s="16" customFormat="1" ht="15" customHeight="1">
      <c r="A12" s="139" t="s">
        <v>76</v>
      </c>
      <c r="B12" s="139" t="s">
        <v>37</v>
      </c>
      <c r="C12" s="140" t="s">
        <v>226</v>
      </c>
      <c r="D12" s="139" t="s">
        <v>16</v>
      </c>
      <c r="E12" s="141">
        <f>Market_Ref_currency!E12*E$57</f>
        <v>643.30809182112273</v>
      </c>
      <c r="F12" s="141">
        <f>Market_Ref_currency!F12*F$57</f>
        <v>688.51255500426839</v>
      </c>
      <c r="G12" s="141">
        <f>Market_Ref_currency!G12*G$57</f>
        <v>728.51956502109761</v>
      </c>
      <c r="H12" s="141">
        <f>Market_Ref_currency!H12*H$57</f>
        <v>793.201703856726</v>
      </c>
      <c r="I12" s="141">
        <f>Market_Ref_currency!I12*I$57</f>
        <v>873.43020423599626</v>
      </c>
      <c r="J12" s="141">
        <f>Market_Ref_currency!J12*J$57</f>
        <v>958.42487547906228</v>
      </c>
      <c r="K12" s="145">
        <f>Market_Ref_currency!K12*K$57</f>
        <v>1052.5888432669153</v>
      </c>
      <c r="L12" s="142">
        <v>0.17749948145906846</v>
      </c>
      <c r="M12" s="143">
        <v>0.13664569612629851</v>
      </c>
      <c r="N12" s="143">
        <v>0.19827475085206259</v>
      </c>
      <c r="O12" s="143">
        <v>0.23954261477405492</v>
      </c>
      <c r="P12" s="143">
        <v>0.23152548729333766</v>
      </c>
      <c r="Q12" s="143">
        <v>0.22584234009662785</v>
      </c>
      <c r="R12" s="142">
        <v>0.22369721912034901</v>
      </c>
    </row>
    <row r="13" spans="1:18" s="16" customFormat="1" ht="15" customHeight="1">
      <c r="A13" s="139" t="s">
        <v>76</v>
      </c>
      <c r="B13" s="139" t="s">
        <v>37</v>
      </c>
      <c r="C13" s="140" t="s">
        <v>227</v>
      </c>
      <c r="D13" s="139" t="s">
        <v>16</v>
      </c>
      <c r="E13" s="141">
        <f>Market_Ref_currency!E13*E$57</f>
        <v>827.11040377001495</v>
      </c>
      <c r="F13" s="141">
        <f>Market_Ref_currency!F13*F$57</f>
        <v>885.23042786263068</v>
      </c>
      <c r="G13" s="141">
        <f>Market_Ref_currency!G13*G$57</f>
        <v>936.66801216998238</v>
      </c>
      <c r="H13" s="141">
        <f>Market_Ref_currency!H13*H$57</f>
        <v>1019.8307621015047</v>
      </c>
      <c r="I13" s="141">
        <f>Market_Ref_currency!I13*I$57</f>
        <v>1122.9816911605665</v>
      </c>
      <c r="J13" s="141">
        <f>Market_Ref_currency!J13*J$57</f>
        <v>1232.2605541873656</v>
      </c>
      <c r="K13" s="145">
        <f>Market_Ref_currency!K13*K$57</f>
        <v>1353.3285127717479</v>
      </c>
      <c r="L13" s="142">
        <v>0.13478830876119319</v>
      </c>
      <c r="M13" s="143">
        <v>9.9072143067707508E-2</v>
      </c>
      <c r="N13" s="143">
        <v>0.14205763514595748</v>
      </c>
      <c r="O13" s="143">
        <v>0.16015579812202008</v>
      </c>
      <c r="P13" s="143">
        <v>0.14927064633608489</v>
      </c>
      <c r="Q13" s="143">
        <v>0.14277737291129222</v>
      </c>
      <c r="R13" s="142">
        <v>0.14854250185660267</v>
      </c>
    </row>
    <row r="14" spans="1:18" s="16" customFormat="1" ht="15" customHeight="1" thickBot="1">
      <c r="A14" s="146" t="s">
        <v>76</v>
      </c>
      <c r="B14" s="146" t="s">
        <v>79</v>
      </c>
      <c r="C14" s="146" t="s">
        <v>79</v>
      </c>
      <c r="D14" s="146" t="s">
        <v>79</v>
      </c>
      <c r="E14" s="147">
        <f>Market_Ref_currency!E14*E$57</f>
        <v>919.01155974446101</v>
      </c>
      <c r="F14" s="147">
        <f>Market_Ref_currency!F14*F$57</f>
        <v>983.58936429181188</v>
      </c>
      <c r="G14" s="147">
        <f>Market_Ref_currency!G14*G$57</f>
        <v>1040.7422357444248</v>
      </c>
      <c r="H14" s="147">
        <f>Market_Ref_currency!H14*H$57</f>
        <v>1133.145291223894</v>
      </c>
      <c r="I14" s="147">
        <f>Market_Ref_currency!I14*I$57</f>
        <v>1247.7574346228516</v>
      </c>
      <c r="J14" s="147">
        <f>Market_Ref_currency!J14*J$57</f>
        <v>1369.1783935415172</v>
      </c>
      <c r="K14" s="150">
        <f>Market_Ref_currency!K14*K$57</f>
        <v>1503.6983475241645</v>
      </c>
      <c r="L14" s="148">
        <v>0.10676543691738272</v>
      </c>
      <c r="M14" s="149">
        <v>8.0531162418297608E-2</v>
      </c>
      <c r="N14" s="149">
        <v>0.12448327583112717</v>
      </c>
      <c r="O14" s="149">
        <v>0.14492330441192292</v>
      </c>
      <c r="P14" s="149">
        <v>0.13596808227123991</v>
      </c>
      <c r="Q14" s="149">
        <v>0.13134753657847997</v>
      </c>
      <c r="R14" s="148">
        <v>0.13415624933434889</v>
      </c>
    </row>
    <row r="15" spans="1:18" s="9" customFormat="1" ht="15" customHeight="1" thickTop="1">
      <c r="A15" s="130" t="s">
        <v>170</v>
      </c>
      <c r="B15" s="130" t="s">
        <v>259</v>
      </c>
      <c r="C15" s="130" t="s">
        <v>16</v>
      </c>
      <c r="D15" s="130" t="s">
        <v>260</v>
      </c>
      <c r="E15" s="131">
        <f>Market_Ref_currency!E15*E$57</f>
        <v>43.762455225926715</v>
      </c>
      <c r="F15" s="131">
        <f>Market_Ref_currency!F15*F$57</f>
        <v>46.837588775800569</v>
      </c>
      <c r="G15" s="131">
        <f>Market_Ref_currency!G15*G$57</f>
        <v>49.55915408306786</v>
      </c>
      <c r="H15" s="131">
        <f>Market_Ref_currency!H15*H$57</f>
        <v>53.95929958209021</v>
      </c>
      <c r="I15" s="131">
        <f>Market_Ref_currency!I15*I$57</f>
        <v>59.41702069632629</v>
      </c>
      <c r="J15" s="131">
        <f>Market_Ref_currency!J15*J$57</f>
        <v>65.198971121024655</v>
      </c>
      <c r="K15" s="134">
        <f>Market_Ref_currency!K15*K$57</f>
        <v>71.604683215436424</v>
      </c>
      <c r="L15" s="132">
        <v>0.21005448063037391</v>
      </c>
      <c r="M15" s="133">
        <v>0.17157589552528174</v>
      </c>
      <c r="N15" s="133">
        <v>0.22118145920463639</v>
      </c>
      <c r="O15" s="133">
        <v>0.24973659372882717</v>
      </c>
      <c r="P15" s="133">
        <v>0.24569298509732773</v>
      </c>
      <c r="Q15" s="133">
        <v>0.24760064863639508</v>
      </c>
      <c r="R15" s="132">
        <v>0.24099869502228533</v>
      </c>
    </row>
    <row r="16" spans="1:18" s="16" customFormat="1" ht="15" customHeight="1">
      <c r="A16" s="17" t="s">
        <v>170</v>
      </c>
      <c r="B16" s="17" t="s">
        <v>259</v>
      </c>
      <c r="C16" s="21" t="s">
        <v>226</v>
      </c>
      <c r="D16" s="17" t="s">
        <v>16</v>
      </c>
      <c r="E16" s="15">
        <f>Market_Ref_currency!E16*E$57</f>
        <v>48.138700748519391</v>
      </c>
      <c r="F16" s="15">
        <f>Market_Ref_currency!F16*F$57</f>
        <v>51.52134765338063</v>
      </c>
      <c r="G16" s="15">
        <f>Market_Ref_currency!G16*G$57</f>
        <v>54.515069491374646</v>
      </c>
      <c r="H16" s="15">
        <f>Market_Ref_currency!H16*H$57</f>
        <v>59.35522954029922</v>
      </c>
      <c r="I16" s="15">
        <f>Market_Ref_currency!I16*I$57</f>
        <v>65.358722765958902</v>
      </c>
      <c r="J16" s="15">
        <f>Market_Ref_currency!J16*J$57</f>
        <v>71.718868233127097</v>
      </c>
      <c r="K16" s="20">
        <f>Market_Ref_currency!K16*K$57</f>
        <v>78.765151536980056</v>
      </c>
      <c r="L16" s="12">
        <v>0.27022037805923271</v>
      </c>
      <c r="M16" s="11">
        <v>0.21878752572257221</v>
      </c>
      <c r="N16" s="11">
        <v>0.27482552360271373</v>
      </c>
      <c r="O16" s="11">
        <v>0.30545760477346895</v>
      </c>
      <c r="P16" s="11">
        <v>0.29914744859681686</v>
      </c>
      <c r="Q16" s="11">
        <v>0.29907799001798963</v>
      </c>
      <c r="R16" s="12">
        <v>0.2945737541136193</v>
      </c>
    </row>
    <row r="17" spans="1:18" s="16" customFormat="1" ht="15" customHeight="1">
      <c r="A17" s="17" t="s">
        <v>170</v>
      </c>
      <c r="B17" s="17" t="s">
        <v>259</v>
      </c>
      <c r="C17" s="21" t="s">
        <v>227</v>
      </c>
      <c r="D17" s="17" t="s">
        <v>16</v>
      </c>
      <c r="E17" s="15">
        <f>Market_Ref_currency!E17*E$57</f>
        <v>52.514946271112059</v>
      </c>
      <c r="F17" s="15">
        <f>Market_Ref_currency!F17*F$57</f>
        <v>56.205106530960677</v>
      </c>
      <c r="G17" s="15">
        <f>Market_Ref_currency!G17*G$57</f>
        <v>59.470984899681426</v>
      </c>
      <c r="H17" s="15">
        <f>Market_Ref_currency!H17*H$57</f>
        <v>64.75115949850823</v>
      </c>
      <c r="I17" s="15">
        <f>Market_Ref_currency!I17*I$57</f>
        <v>71.300424835591528</v>
      </c>
      <c r="J17" s="15">
        <f>Market_Ref_currency!J17*J$57</f>
        <v>78.238765345229567</v>
      </c>
      <c r="K17" s="20">
        <f>Market_Ref_currency!K17*K$57</f>
        <v>85.925619858523689</v>
      </c>
      <c r="L17" s="12">
        <v>0.15140464173885859</v>
      </c>
      <c r="M17" s="11">
        <v>0.12080480158169715</v>
      </c>
      <c r="N17" s="11">
        <v>0.15844973602833634</v>
      </c>
      <c r="O17" s="11">
        <v>0.17803016635614477</v>
      </c>
      <c r="P17" s="11">
        <v>0.16946236842894113</v>
      </c>
      <c r="Q17" s="11">
        <v>0.16604880935715727</v>
      </c>
      <c r="R17" s="12">
        <v>0.16797661361138405</v>
      </c>
    </row>
    <row r="18" spans="1:18" s="9" customFormat="1" ht="15" customHeight="1">
      <c r="A18" s="14" t="s">
        <v>170</v>
      </c>
      <c r="B18" s="14" t="s">
        <v>37</v>
      </c>
      <c r="C18" s="14" t="s">
        <v>16</v>
      </c>
      <c r="D18" s="14" t="s">
        <v>228</v>
      </c>
      <c r="E18" s="8">
        <f>Market_Ref_currency!E18*E$57</f>
        <v>56.891191793704728</v>
      </c>
      <c r="F18" s="8">
        <f>Market_Ref_currency!F18*F$57</f>
        <v>60.888865408540731</v>
      </c>
      <c r="G18" s="8">
        <f>Market_Ref_currency!G18*G$57</f>
        <v>64.426900307988205</v>
      </c>
      <c r="H18" s="8">
        <f>Market_Ref_currency!H18*H$57</f>
        <v>70.147089456717254</v>
      </c>
      <c r="I18" s="8">
        <f>Market_Ref_currency!I18*I$57</f>
        <v>77.242126905224154</v>
      </c>
      <c r="J18" s="8">
        <f>Market_Ref_currency!J18*J$57</f>
        <v>84.758662457332036</v>
      </c>
      <c r="K18" s="19">
        <f>Market_Ref_currency!K18*K$57</f>
        <v>93.086088180067335</v>
      </c>
      <c r="L18" s="6">
        <v>0.17142243328009377</v>
      </c>
      <c r="M18" s="7">
        <v>0.13405230695649428</v>
      </c>
      <c r="N18" s="7">
        <v>0.18904081322463973</v>
      </c>
      <c r="O18" s="7">
        <v>0.22005287000423679</v>
      </c>
      <c r="P18" s="7">
        <v>0.20832316543258589</v>
      </c>
      <c r="Q18" s="7">
        <v>0.20226257439069584</v>
      </c>
      <c r="R18" s="6">
        <v>0.20486797353202313</v>
      </c>
    </row>
    <row r="19" spans="1:18" s="9" customFormat="1" ht="15" customHeight="1">
      <c r="A19" s="17" t="s">
        <v>170</v>
      </c>
      <c r="B19" s="17" t="s">
        <v>37</v>
      </c>
      <c r="C19" s="21" t="s">
        <v>226</v>
      </c>
      <c r="D19" s="17" t="s">
        <v>16</v>
      </c>
      <c r="E19" s="15">
        <f>Market_Ref_currency!E19*E$57</f>
        <v>61.267437316297404</v>
      </c>
      <c r="F19" s="15">
        <f>Market_Ref_currency!F19*F$57</f>
        <v>65.572624286120785</v>
      </c>
      <c r="G19" s="15">
        <f>Market_Ref_currency!G19*G$57</f>
        <v>69.382815716294999</v>
      </c>
      <c r="H19" s="15">
        <f>Market_Ref_currency!H19*H$57</f>
        <v>75.543019414926277</v>
      </c>
      <c r="I19" s="15">
        <f>Market_Ref_currency!I19*I$57</f>
        <v>83.18382897485678</v>
      </c>
      <c r="J19" s="15">
        <f>Market_Ref_currency!J19*J$57</f>
        <v>91.278559569434492</v>
      </c>
      <c r="K19" s="20">
        <f>Market_Ref_currency!K19*K$57</f>
        <v>100.24655650161098</v>
      </c>
      <c r="L19" s="12">
        <v>0.19833453583821314</v>
      </c>
      <c r="M19" s="11">
        <v>0.15625371238826324</v>
      </c>
      <c r="N19" s="11">
        <v>0.23199514089706841</v>
      </c>
      <c r="O19" s="11">
        <v>0.28482017279378691</v>
      </c>
      <c r="P19" s="11">
        <v>0.27327910732662897</v>
      </c>
      <c r="Q19" s="11">
        <v>0.26709546772177717</v>
      </c>
      <c r="R19" s="12">
        <v>0.26414261834945485</v>
      </c>
    </row>
    <row r="20" spans="1:18" s="16" customFormat="1" ht="15" customHeight="1" thickBot="1">
      <c r="A20" s="17" t="s">
        <v>170</v>
      </c>
      <c r="B20" s="17" t="s">
        <v>37</v>
      </c>
      <c r="C20" s="21" t="s">
        <v>227</v>
      </c>
      <c r="D20" s="17" t="s">
        <v>16</v>
      </c>
      <c r="E20" s="15">
        <f>Market_Ref_currency!E20*E$57</f>
        <v>65.643682838890072</v>
      </c>
      <c r="F20" s="15">
        <f>Market_Ref_currency!F20*F$57</f>
        <v>70.256383163700846</v>
      </c>
      <c r="G20" s="15">
        <f>Market_Ref_currency!G20*G$57</f>
        <v>74.338731124601793</v>
      </c>
      <c r="H20" s="15">
        <f>Market_Ref_currency!H20*H$57</f>
        <v>80.938949373135301</v>
      </c>
      <c r="I20" s="15">
        <f>Market_Ref_currency!I20*I$57</f>
        <v>89.125531044489406</v>
      </c>
      <c r="J20" s="15">
        <f>Market_Ref_currency!J20*J$57</f>
        <v>97.798456681536962</v>
      </c>
      <c r="K20" s="20">
        <f>Market_Ref_currency!K20*K$57</f>
        <v>107.40702482315461</v>
      </c>
      <c r="L20" s="12">
        <v>0.15439492924478326</v>
      </c>
      <c r="M20" s="11">
        <v>0.11947062921863827</v>
      </c>
      <c r="N20" s="11">
        <v>0.15990183021349291</v>
      </c>
      <c r="O20" s="11">
        <v>0.17338574599721013</v>
      </c>
      <c r="P20" s="11">
        <v>0.1570753155797644</v>
      </c>
      <c r="Q20" s="11">
        <v>0.14597479027502103</v>
      </c>
      <c r="R20" s="12">
        <v>0.15904336088786852</v>
      </c>
    </row>
    <row r="21" spans="1:18" s="16" customFormat="1" ht="15" customHeight="1" thickTop="1">
      <c r="A21" s="130" t="s">
        <v>173</v>
      </c>
      <c r="B21" s="130" t="s">
        <v>259</v>
      </c>
      <c r="C21" s="130" t="s">
        <v>16</v>
      </c>
      <c r="D21" s="130" t="s">
        <v>260</v>
      </c>
      <c r="E21" s="131">
        <f>Market_Ref_currency!E21*E$57</f>
        <v>43.762455225926715</v>
      </c>
      <c r="F21" s="131">
        <f>Market_Ref_currency!F21*F$57</f>
        <v>46.837588775800569</v>
      </c>
      <c r="G21" s="131">
        <f>Market_Ref_currency!G21*G$57</f>
        <v>49.55915408306786</v>
      </c>
      <c r="H21" s="131">
        <f>Market_Ref_currency!H21*H$57</f>
        <v>53.95929958209021</v>
      </c>
      <c r="I21" s="131">
        <f>Market_Ref_currency!I21*I$57</f>
        <v>59.41702069632629</v>
      </c>
      <c r="J21" s="131">
        <f>Market_Ref_currency!J21*J$57</f>
        <v>65.198971121024655</v>
      </c>
      <c r="K21" s="134">
        <f>Market_Ref_currency!K21*K$57</f>
        <v>71.604683215436424</v>
      </c>
      <c r="L21" s="132">
        <v>0.18506720800309018</v>
      </c>
      <c r="M21" s="133">
        <v>0.15598292668677449</v>
      </c>
      <c r="N21" s="133">
        <v>0.20497315203001132</v>
      </c>
      <c r="O21" s="133">
        <v>0.22673541492704485</v>
      </c>
      <c r="P21" s="133">
        <v>0.21695398617064221</v>
      </c>
      <c r="Q21" s="133">
        <v>0.2123495537847353</v>
      </c>
      <c r="R21" s="132">
        <v>0.21522745307107805</v>
      </c>
    </row>
    <row r="22" spans="1:18" s="9" customFormat="1" ht="15" customHeight="1">
      <c r="A22" s="17" t="s">
        <v>173</v>
      </c>
      <c r="B22" s="17" t="s">
        <v>259</v>
      </c>
      <c r="C22" s="21" t="s">
        <v>226</v>
      </c>
      <c r="D22" s="17" t="s">
        <v>16</v>
      </c>
      <c r="E22" s="15">
        <f>Market_Ref_currency!E22*E$57</f>
        <v>48.138700748519391</v>
      </c>
      <c r="F22" s="15">
        <f>Market_Ref_currency!F22*F$57</f>
        <v>51.52134765338063</v>
      </c>
      <c r="G22" s="15">
        <f>Market_Ref_currency!G22*G$57</f>
        <v>54.515069491374646</v>
      </c>
      <c r="H22" s="15">
        <f>Market_Ref_currency!H22*H$57</f>
        <v>59.35522954029922</v>
      </c>
      <c r="I22" s="15">
        <f>Market_Ref_currency!I22*I$57</f>
        <v>65.358722765958902</v>
      </c>
      <c r="J22" s="15">
        <f>Market_Ref_currency!J22*J$57</f>
        <v>71.718868233127097</v>
      </c>
      <c r="K22" s="20">
        <f>Market_Ref_currency!K22*K$57</f>
        <v>78.765151536980056</v>
      </c>
      <c r="L22" s="12">
        <v>0.23574658530776516</v>
      </c>
      <c r="M22" s="11">
        <v>0.20440374327676225</v>
      </c>
      <c r="N22" s="11">
        <v>0.24781253389288582</v>
      </c>
      <c r="O22" s="11">
        <v>0.26324515278783989</v>
      </c>
      <c r="P22" s="11">
        <v>0.24792226167999187</v>
      </c>
      <c r="Q22" s="11">
        <v>0.23927911495679188</v>
      </c>
      <c r="R22" s="12">
        <v>0.24953496077903115</v>
      </c>
    </row>
    <row r="23" spans="1:18" s="16" customFormat="1" ht="15" customHeight="1">
      <c r="A23" s="17" t="s">
        <v>173</v>
      </c>
      <c r="B23" s="17" t="s">
        <v>259</v>
      </c>
      <c r="C23" s="21" t="s">
        <v>227</v>
      </c>
      <c r="D23" s="17" t="s">
        <v>16</v>
      </c>
      <c r="E23" s="15">
        <f>Market_Ref_currency!E23*E$57</f>
        <v>52.514946271112059</v>
      </c>
      <c r="F23" s="15">
        <f>Market_Ref_currency!F23*F$57</f>
        <v>56.205106530960677</v>
      </c>
      <c r="G23" s="15">
        <f>Market_Ref_currency!G23*G$57</f>
        <v>59.470984899681426</v>
      </c>
      <c r="H23" s="15">
        <f>Market_Ref_currency!H23*H$57</f>
        <v>64.75115949850823</v>
      </c>
      <c r="I23" s="15">
        <f>Market_Ref_currency!I23*I$57</f>
        <v>71.300424835591528</v>
      </c>
      <c r="J23" s="15">
        <f>Market_Ref_currency!J23*J$57</f>
        <v>78.238765345229567</v>
      </c>
      <c r="K23" s="20">
        <f>Market_Ref_currency!K23*K$57</f>
        <v>85.925619858523689</v>
      </c>
      <c r="L23" s="12">
        <v>0.11668497464344063</v>
      </c>
      <c r="M23" s="11">
        <v>8.3682166032557292E-2</v>
      </c>
      <c r="N23" s="11">
        <v>0.13388059695624333</v>
      </c>
      <c r="O23" s="11">
        <v>0.16005908880172659</v>
      </c>
      <c r="P23" s="11">
        <v>0.15536720605400323</v>
      </c>
      <c r="Q23" s="11">
        <v>0.15450436415741242</v>
      </c>
      <c r="R23" s="12">
        <v>0.15090840713777642</v>
      </c>
    </row>
    <row r="24" spans="1:18" s="16" customFormat="1" ht="15" customHeight="1">
      <c r="A24" s="14" t="s">
        <v>173</v>
      </c>
      <c r="B24" s="14" t="s">
        <v>37</v>
      </c>
      <c r="C24" s="14" t="s">
        <v>16</v>
      </c>
      <c r="D24" s="14" t="s">
        <v>228</v>
      </c>
      <c r="E24" s="8">
        <f>Market_Ref_currency!E24*E$57</f>
        <v>56.891191793704728</v>
      </c>
      <c r="F24" s="8">
        <f>Market_Ref_currency!F24*F$57</f>
        <v>60.888865408540731</v>
      </c>
      <c r="G24" s="8">
        <f>Market_Ref_currency!G24*G$57</f>
        <v>64.426900307988205</v>
      </c>
      <c r="H24" s="8">
        <f>Market_Ref_currency!H24*H$57</f>
        <v>70.147089456717254</v>
      </c>
      <c r="I24" s="8">
        <f>Market_Ref_currency!I24*I$57</f>
        <v>77.242126905224154</v>
      </c>
      <c r="J24" s="8">
        <f>Market_Ref_currency!J24*J$57</f>
        <v>84.758662457332036</v>
      </c>
      <c r="K24" s="19">
        <f>Market_Ref_currency!K24*K$57</f>
        <v>93.086088180067335</v>
      </c>
      <c r="L24" s="6">
        <v>0.14973229882471251</v>
      </c>
      <c r="M24" s="7">
        <v>0.10351290004777147</v>
      </c>
      <c r="N24" s="7">
        <v>0.15810234784052413</v>
      </c>
      <c r="O24" s="7">
        <v>0.18828293379348637</v>
      </c>
      <c r="P24" s="7">
        <v>0.17710360636487144</v>
      </c>
      <c r="Q24" s="7">
        <v>0.17226316704817846</v>
      </c>
      <c r="R24" s="6">
        <v>0.17388797248045207</v>
      </c>
    </row>
    <row r="25" spans="1:18" s="9" customFormat="1" ht="15" customHeight="1">
      <c r="A25" s="17" t="s">
        <v>173</v>
      </c>
      <c r="B25" s="17" t="s">
        <v>37</v>
      </c>
      <c r="C25" s="21" t="s">
        <v>226</v>
      </c>
      <c r="D25" s="17" t="s">
        <v>16</v>
      </c>
      <c r="E25" s="15">
        <f>Market_Ref_currency!E25*E$57</f>
        <v>61.267437316297404</v>
      </c>
      <c r="F25" s="15">
        <f>Market_Ref_currency!F25*F$57</f>
        <v>65.572624286120785</v>
      </c>
      <c r="G25" s="15">
        <f>Market_Ref_currency!G25*G$57</f>
        <v>69.382815716294999</v>
      </c>
      <c r="H25" s="15">
        <f>Market_Ref_currency!H25*H$57</f>
        <v>75.543019414926277</v>
      </c>
      <c r="I25" s="15">
        <f>Market_Ref_currency!I25*I$57</f>
        <v>83.18382897485678</v>
      </c>
      <c r="J25" s="15">
        <f>Market_Ref_currency!J25*J$57</f>
        <v>91.278559569434492</v>
      </c>
      <c r="K25" s="20">
        <f>Market_Ref_currency!K25*K$57</f>
        <v>100.24655650161098</v>
      </c>
      <c r="L25" s="12">
        <v>0.18246728872208373</v>
      </c>
      <c r="M25" s="11">
        <v>0.13086105709924478</v>
      </c>
      <c r="N25" s="11">
        <v>0.1911555445975317</v>
      </c>
      <c r="O25" s="11">
        <v>0.22753653354961934</v>
      </c>
      <c r="P25" s="11">
        <v>0.20955867253494076</v>
      </c>
      <c r="Q25" s="11">
        <v>0.20004448749060222</v>
      </c>
      <c r="R25" s="12">
        <v>0.20699868583186065</v>
      </c>
    </row>
    <row r="26" spans="1:18" s="16" customFormat="1" ht="15" customHeight="1" thickBot="1">
      <c r="A26" s="17" t="s">
        <v>173</v>
      </c>
      <c r="B26" s="17" t="s">
        <v>37</v>
      </c>
      <c r="C26" s="21" t="s">
        <v>227</v>
      </c>
      <c r="D26" s="17" t="s">
        <v>16</v>
      </c>
      <c r="E26" s="15">
        <f>Market_Ref_currency!E26*E$57</f>
        <v>65.643682838890072</v>
      </c>
      <c r="F26" s="15">
        <f>Market_Ref_currency!F26*F$57</f>
        <v>70.256383163700846</v>
      </c>
      <c r="G26" s="15">
        <f>Market_Ref_currency!G26*G$57</f>
        <v>74.338731124601793</v>
      </c>
      <c r="H26" s="15">
        <f>Market_Ref_currency!H26*H$57</f>
        <v>80.938949373135301</v>
      </c>
      <c r="I26" s="15">
        <f>Market_Ref_currency!I26*I$57</f>
        <v>89.125531044489406</v>
      </c>
      <c r="J26" s="15">
        <f>Market_Ref_currency!J26*J$57</f>
        <v>97.798456681536962</v>
      </c>
      <c r="K26" s="20">
        <f>Market_Ref_currency!K26*K$57</f>
        <v>107.40702482315461</v>
      </c>
      <c r="L26" s="12">
        <v>0.12287150302906413</v>
      </c>
      <c r="M26" s="11">
        <v>7.9881263179138795E-2</v>
      </c>
      <c r="N26" s="11">
        <v>0.12819262070557857</v>
      </c>
      <c r="O26" s="11">
        <v>0.15078013378423427</v>
      </c>
      <c r="P26" s="11">
        <v>0.14402792699477307</v>
      </c>
      <c r="Q26" s="11">
        <v>0.14232884189573847</v>
      </c>
      <c r="R26" s="12">
        <v>0.14130270020051761</v>
      </c>
    </row>
    <row r="27" spans="1:18" s="16" customFormat="1" ht="15" customHeight="1" thickTop="1">
      <c r="A27" s="130" t="s">
        <v>80</v>
      </c>
      <c r="B27" s="130" t="s">
        <v>259</v>
      </c>
      <c r="C27" s="130" t="s">
        <v>16</v>
      </c>
      <c r="D27" s="130" t="s">
        <v>260</v>
      </c>
      <c r="E27" s="131">
        <f>Market_Ref_currency!E27*E$57</f>
        <v>43.762455225926715</v>
      </c>
      <c r="F27" s="131">
        <f>Market_Ref_currency!F27*F$57</f>
        <v>46.837588775800569</v>
      </c>
      <c r="G27" s="131">
        <f>Market_Ref_currency!G27*G$57</f>
        <v>49.55915408306786</v>
      </c>
      <c r="H27" s="131">
        <f>Market_Ref_currency!H27*H$57</f>
        <v>53.95929958209021</v>
      </c>
      <c r="I27" s="131">
        <f>Market_Ref_currency!I27*I$57</f>
        <v>59.41702069632629</v>
      </c>
      <c r="J27" s="131">
        <f>Market_Ref_currency!J27*J$57</f>
        <v>65.198971121024655</v>
      </c>
      <c r="K27" s="134">
        <f>Market_Ref_currency!K27*K$57</f>
        <v>71.604683215436424</v>
      </c>
      <c r="L27" s="132">
        <v>0.17809370502244537</v>
      </c>
      <c r="M27" s="133">
        <v>0.13329498405212137</v>
      </c>
      <c r="N27" s="133">
        <v>0.19055926052482941</v>
      </c>
      <c r="O27" s="133">
        <v>0.20651324617570244</v>
      </c>
      <c r="P27" s="133">
        <v>0.1981110085768627</v>
      </c>
      <c r="Q27" s="133">
        <v>0.1874825806249405</v>
      </c>
      <c r="R27" s="132">
        <v>0.19564390554830036</v>
      </c>
    </row>
    <row r="28" spans="1:18" s="9" customFormat="1" ht="15" customHeight="1">
      <c r="A28" s="17" t="s">
        <v>80</v>
      </c>
      <c r="B28" s="17" t="s">
        <v>259</v>
      </c>
      <c r="C28" s="21" t="s">
        <v>226</v>
      </c>
      <c r="D28" s="17" t="s">
        <v>16</v>
      </c>
      <c r="E28" s="15">
        <f>Market_Ref_currency!E28*E$57</f>
        <v>48.138700748519391</v>
      </c>
      <c r="F28" s="15">
        <f>Market_Ref_currency!F28*F$57</f>
        <v>51.52134765338063</v>
      </c>
      <c r="G28" s="15">
        <f>Market_Ref_currency!G28*G$57</f>
        <v>54.515069491374646</v>
      </c>
      <c r="H28" s="15">
        <f>Market_Ref_currency!H28*H$57</f>
        <v>59.35522954029922</v>
      </c>
      <c r="I28" s="15">
        <f>Market_Ref_currency!I28*I$57</f>
        <v>65.358722765958902</v>
      </c>
      <c r="J28" s="15">
        <f>Market_Ref_currency!J28*J$57</f>
        <v>71.718868233127097</v>
      </c>
      <c r="K28" s="20">
        <f>Market_Ref_currency!K28*K$57</f>
        <v>78.765151536980056</v>
      </c>
      <c r="L28" s="12">
        <v>0.21463283623044371</v>
      </c>
      <c r="M28" s="11">
        <v>0.16348627901320079</v>
      </c>
      <c r="N28" s="11">
        <v>0.22728744163048131</v>
      </c>
      <c r="O28" s="11">
        <v>0.24632139547234888</v>
      </c>
      <c r="P28" s="11">
        <v>0.23768124792200984</v>
      </c>
      <c r="Q28" s="11">
        <v>0.22227352964186187</v>
      </c>
      <c r="R28" s="12">
        <v>0.23335582586940351</v>
      </c>
    </row>
    <row r="29" spans="1:18" s="9" customFormat="1" ht="15" customHeight="1">
      <c r="A29" s="17" t="s">
        <v>80</v>
      </c>
      <c r="B29" s="17" t="s">
        <v>259</v>
      </c>
      <c r="C29" s="21" t="s">
        <v>227</v>
      </c>
      <c r="D29" s="17" t="s">
        <v>16</v>
      </c>
      <c r="E29" s="15">
        <f>Market_Ref_currency!E29*E$57</f>
        <v>52.514946271112059</v>
      </c>
      <c r="F29" s="15">
        <f>Market_Ref_currency!F29*F$57</f>
        <v>56.205106530960677</v>
      </c>
      <c r="G29" s="15">
        <f>Market_Ref_currency!G29*G$57</f>
        <v>59.470984899681426</v>
      </c>
      <c r="H29" s="15">
        <f>Market_Ref_currency!H29*H$57</f>
        <v>64.75115949850823</v>
      </c>
      <c r="I29" s="15">
        <f>Market_Ref_currency!I29*I$57</f>
        <v>71.300424835591528</v>
      </c>
      <c r="J29" s="15">
        <f>Market_Ref_currency!J29*J$57</f>
        <v>78.238765345229567</v>
      </c>
      <c r="K29" s="20">
        <f>Market_Ref_currency!K29*K$57</f>
        <v>85.925619858523689</v>
      </c>
      <c r="L29" s="12">
        <v>0.13199976493720889</v>
      </c>
      <c r="M29" s="11">
        <v>9.2428616368502414E-2</v>
      </c>
      <c r="N29" s="11">
        <v>0.13761097328067118</v>
      </c>
      <c r="O29" s="11">
        <v>0.14460093732524659</v>
      </c>
      <c r="P29" s="11">
        <v>0.13109946169981335</v>
      </c>
      <c r="Q29" s="11">
        <v>0.12301293888853237</v>
      </c>
      <c r="R29" s="12">
        <v>0.13405301198190478</v>
      </c>
    </row>
    <row r="30" spans="1:18" s="16" customFormat="1" ht="15" customHeight="1">
      <c r="A30" s="14" t="s">
        <v>80</v>
      </c>
      <c r="B30" s="14" t="s">
        <v>37</v>
      </c>
      <c r="C30" s="14" t="s">
        <v>16</v>
      </c>
      <c r="D30" s="14" t="s">
        <v>228</v>
      </c>
      <c r="E30" s="8">
        <f>Market_Ref_currency!E30*E$57</f>
        <v>56.891191793704728</v>
      </c>
      <c r="F30" s="8">
        <f>Market_Ref_currency!F30*F$57</f>
        <v>60.888865408540731</v>
      </c>
      <c r="G30" s="8">
        <f>Market_Ref_currency!G30*G$57</f>
        <v>64.426900307988205</v>
      </c>
      <c r="H30" s="8">
        <f>Market_Ref_currency!H30*H$57</f>
        <v>70.147089456717254</v>
      </c>
      <c r="I30" s="8">
        <f>Market_Ref_currency!I30*I$57</f>
        <v>77.242126905224154</v>
      </c>
      <c r="J30" s="8">
        <f>Market_Ref_currency!J30*J$57</f>
        <v>84.758662457332036</v>
      </c>
      <c r="K30" s="19">
        <f>Market_Ref_currency!K30*K$57</f>
        <v>93.086088180067335</v>
      </c>
      <c r="L30" s="6">
        <v>0.13609799604192441</v>
      </c>
      <c r="M30" s="7">
        <v>9.1911227281473717E-2</v>
      </c>
      <c r="N30" s="7">
        <v>0.14355511540841337</v>
      </c>
      <c r="O30" s="7">
        <v>0.15781016190278208</v>
      </c>
      <c r="P30" s="7">
        <v>0.14903090321359524</v>
      </c>
      <c r="Q30" s="7">
        <v>0.13970788824310754</v>
      </c>
      <c r="R30" s="6">
        <v>0.14750590830659527</v>
      </c>
    </row>
    <row r="31" spans="1:18" s="16" customFormat="1" ht="15" customHeight="1">
      <c r="A31" s="17" t="s">
        <v>80</v>
      </c>
      <c r="B31" s="17" t="s">
        <v>37</v>
      </c>
      <c r="C31" s="21" t="s">
        <v>226</v>
      </c>
      <c r="D31" s="17" t="s">
        <v>16</v>
      </c>
      <c r="E31" s="15">
        <f>Market_Ref_currency!E31*E$57</f>
        <v>61.267437316297404</v>
      </c>
      <c r="F31" s="15">
        <f>Market_Ref_currency!F31*F$57</f>
        <v>65.572624286120785</v>
      </c>
      <c r="G31" s="15">
        <f>Market_Ref_currency!G31*G$57</f>
        <v>69.382815716294999</v>
      </c>
      <c r="H31" s="15">
        <f>Market_Ref_currency!H31*H$57</f>
        <v>75.543019414926277</v>
      </c>
      <c r="I31" s="15">
        <f>Market_Ref_currency!I31*I$57</f>
        <v>83.18382897485678</v>
      </c>
      <c r="J31" s="15">
        <f>Market_Ref_currency!J31*J$57</f>
        <v>91.278559569434492</v>
      </c>
      <c r="K31" s="20">
        <f>Market_Ref_currency!K31*K$57</f>
        <v>100.24655650161098</v>
      </c>
      <c r="L31" s="12">
        <v>0.15788887178765543</v>
      </c>
      <c r="M31" s="11">
        <v>0.11358876698828069</v>
      </c>
      <c r="N31" s="11">
        <v>0.16700005554648789</v>
      </c>
      <c r="O31" s="11">
        <v>0.18848795923120032</v>
      </c>
      <c r="P31" s="11">
        <v>0.18268755204876808</v>
      </c>
      <c r="Q31" s="11">
        <v>0.16997224710337266</v>
      </c>
      <c r="R31" s="12">
        <v>0.17700365688225794</v>
      </c>
    </row>
    <row r="32" spans="1:18" s="9" customFormat="1" ht="15" customHeight="1" thickBot="1">
      <c r="A32" s="17" t="s">
        <v>80</v>
      </c>
      <c r="B32" s="17" t="s">
        <v>37</v>
      </c>
      <c r="C32" s="21" t="s">
        <v>227</v>
      </c>
      <c r="D32" s="17" t="s">
        <v>16</v>
      </c>
      <c r="E32" s="15">
        <f>Market_Ref_currency!E32*E$57</f>
        <v>65.643682838890072</v>
      </c>
      <c r="F32" s="15">
        <f>Market_Ref_currency!F32*F$57</f>
        <v>70.256383163700846</v>
      </c>
      <c r="G32" s="15">
        <f>Market_Ref_currency!G32*G$57</f>
        <v>74.338731124601793</v>
      </c>
      <c r="H32" s="15">
        <f>Market_Ref_currency!H32*H$57</f>
        <v>80.938949373135301</v>
      </c>
      <c r="I32" s="15">
        <f>Market_Ref_currency!I32*I$57</f>
        <v>89.125531044489406</v>
      </c>
      <c r="J32" s="15">
        <f>Market_Ref_currency!J32*J$57</f>
        <v>97.798456681536962</v>
      </c>
      <c r="K32" s="20">
        <f>Market_Ref_currency!K32*K$57</f>
        <v>107.40702482315461</v>
      </c>
      <c r="L32" s="12">
        <v>0.11947349048205314</v>
      </c>
      <c r="M32" s="11">
        <v>7.4805674637555164E-2</v>
      </c>
      <c r="N32" s="11">
        <v>0.12438736531667738</v>
      </c>
      <c r="O32" s="11">
        <v>0.13177854740867301</v>
      </c>
      <c r="P32" s="11">
        <v>0.11904058112246085</v>
      </c>
      <c r="Q32" s="11">
        <v>0.111206505767113</v>
      </c>
      <c r="R32" s="12">
        <v>0.12157806353474121</v>
      </c>
    </row>
    <row r="33" spans="1:18" s="16" customFormat="1" ht="15" customHeight="1" thickTop="1">
      <c r="A33" s="130" t="s">
        <v>81</v>
      </c>
      <c r="B33" s="130" t="s">
        <v>259</v>
      </c>
      <c r="C33" s="130" t="s">
        <v>16</v>
      </c>
      <c r="D33" s="130" t="s">
        <v>260</v>
      </c>
      <c r="E33" s="131">
        <f>Market_Ref_currency!E33*E$57</f>
        <v>43.762455225926715</v>
      </c>
      <c r="F33" s="131">
        <f>Market_Ref_currency!F33*F$57</f>
        <v>46.837588775800569</v>
      </c>
      <c r="G33" s="131">
        <f>Market_Ref_currency!G33*G$57</f>
        <v>49.55915408306786</v>
      </c>
      <c r="H33" s="131">
        <f>Market_Ref_currency!H33*H$57</f>
        <v>53.95929958209021</v>
      </c>
      <c r="I33" s="131">
        <f>Market_Ref_currency!I33*I$57</f>
        <v>59.41702069632629</v>
      </c>
      <c r="J33" s="131">
        <f>Market_Ref_currency!J33*J$57</f>
        <v>65.198971121024655</v>
      </c>
      <c r="K33" s="134">
        <f>Market_Ref_currency!K33*K$57</f>
        <v>71.604683215436424</v>
      </c>
      <c r="L33" s="132">
        <v>0.14172664880065056</v>
      </c>
      <c r="M33" s="133">
        <v>0.11416880408468111</v>
      </c>
      <c r="N33" s="133">
        <v>0.17048950562922482</v>
      </c>
      <c r="O33" s="133">
        <v>0.1908474749325717</v>
      </c>
      <c r="P33" s="133">
        <v>0.18410734843566878</v>
      </c>
      <c r="Q33" s="133">
        <v>0.18307079977447538</v>
      </c>
      <c r="R33" s="132">
        <v>0.18210585663420975</v>
      </c>
    </row>
    <row r="34" spans="1:18" s="16" customFormat="1" ht="15" customHeight="1">
      <c r="A34" s="17" t="s">
        <v>81</v>
      </c>
      <c r="B34" s="17" t="s">
        <v>259</v>
      </c>
      <c r="C34" s="21" t="s">
        <v>226</v>
      </c>
      <c r="D34" s="17" t="s">
        <v>16</v>
      </c>
      <c r="E34" s="15">
        <f>Market_Ref_currency!E34*E$57</f>
        <v>48.138700748519391</v>
      </c>
      <c r="F34" s="15">
        <f>Market_Ref_currency!F34*F$57</f>
        <v>51.52134765338063</v>
      </c>
      <c r="G34" s="15">
        <f>Market_Ref_currency!G34*G$57</f>
        <v>54.515069491374646</v>
      </c>
      <c r="H34" s="15">
        <f>Market_Ref_currency!H34*H$57</f>
        <v>59.35522954029922</v>
      </c>
      <c r="I34" s="15">
        <f>Market_Ref_currency!I34*I$57</f>
        <v>65.358722765958902</v>
      </c>
      <c r="J34" s="15">
        <f>Market_Ref_currency!J34*J$57</f>
        <v>71.718868233127097</v>
      </c>
      <c r="K34" s="20">
        <f>Market_Ref_currency!K34*K$57</f>
        <v>78.765151536980056</v>
      </c>
      <c r="L34" s="12">
        <v>0.18830791270748981</v>
      </c>
      <c r="M34" s="11">
        <v>0.16550654283858668</v>
      </c>
      <c r="N34" s="11">
        <v>0.21769538907912822</v>
      </c>
      <c r="O34" s="11">
        <v>0.24242380412977482</v>
      </c>
      <c r="P34" s="11">
        <v>0.23596075678729966</v>
      </c>
      <c r="Q34" s="11">
        <v>0.2353008901172684</v>
      </c>
      <c r="R34" s="12">
        <v>0.23281089917078468</v>
      </c>
    </row>
    <row r="35" spans="1:18" s="9" customFormat="1" ht="15" customHeight="1">
      <c r="A35" s="17" t="s">
        <v>81</v>
      </c>
      <c r="B35" s="17" t="s">
        <v>259</v>
      </c>
      <c r="C35" s="21" t="s">
        <v>227</v>
      </c>
      <c r="D35" s="17" t="s">
        <v>16</v>
      </c>
      <c r="E35" s="15">
        <f>Market_Ref_currency!E35*E$57</f>
        <v>52.514946271112059</v>
      </c>
      <c r="F35" s="15">
        <f>Market_Ref_currency!F35*F$57</f>
        <v>56.205106530960677</v>
      </c>
      <c r="G35" s="15">
        <f>Market_Ref_currency!G35*G$57</f>
        <v>59.470984899681426</v>
      </c>
      <c r="H35" s="15">
        <f>Market_Ref_currency!H35*H$57</f>
        <v>64.75115949850823</v>
      </c>
      <c r="I35" s="15">
        <f>Market_Ref_currency!I35*I$57</f>
        <v>71.300424835591528</v>
      </c>
      <c r="J35" s="15">
        <f>Market_Ref_currency!J35*J$57</f>
        <v>78.238765345229567</v>
      </c>
      <c r="K35" s="20">
        <f>Market_Ref_currency!K35*K$57</f>
        <v>85.925619858523689</v>
      </c>
      <c r="L35" s="12">
        <v>0.11250193804822528</v>
      </c>
      <c r="M35" s="11">
        <v>7.9765203130336415E-2</v>
      </c>
      <c r="N35" s="11">
        <v>0.13634280995044579</v>
      </c>
      <c r="O35" s="11">
        <v>0.15086844273159206</v>
      </c>
      <c r="P35" s="11">
        <v>0.14071599091520071</v>
      </c>
      <c r="Q35" s="11">
        <v>0.13571492555431086</v>
      </c>
      <c r="R35" s="12">
        <v>0.14089447835570001</v>
      </c>
    </row>
    <row r="36" spans="1:18" s="16" customFormat="1" ht="15" customHeight="1">
      <c r="A36" s="14" t="s">
        <v>81</v>
      </c>
      <c r="B36" s="14" t="s">
        <v>37</v>
      </c>
      <c r="C36" s="14" t="s">
        <v>16</v>
      </c>
      <c r="D36" s="14" t="s">
        <v>228</v>
      </c>
      <c r="E36" s="8">
        <f>Market_Ref_currency!E36*E$57</f>
        <v>56.891191793704728</v>
      </c>
      <c r="F36" s="8">
        <f>Market_Ref_currency!F36*F$57</f>
        <v>60.888865408540731</v>
      </c>
      <c r="G36" s="8">
        <f>Market_Ref_currency!G36*G$57</f>
        <v>64.426900307988205</v>
      </c>
      <c r="H36" s="8">
        <f>Market_Ref_currency!H36*H$57</f>
        <v>70.147089456717254</v>
      </c>
      <c r="I36" s="8">
        <f>Market_Ref_currency!I36*I$57</f>
        <v>77.242126905224154</v>
      </c>
      <c r="J36" s="8">
        <f>Market_Ref_currency!J36*J$57</f>
        <v>84.758662457332036</v>
      </c>
      <c r="K36" s="19">
        <f>Market_Ref_currency!K36*K$57</f>
        <v>93.086088180067335</v>
      </c>
      <c r="L36" s="6">
        <v>0.11545783591884096</v>
      </c>
      <c r="M36" s="7">
        <v>8.5020293444909356E-2</v>
      </c>
      <c r="N36" s="7">
        <v>0.13546973979163712</v>
      </c>
      <c r="O36" s="7">
        <v>0.15845704607021016</v>
      </c>
      <c r="P36" s="7">
        <v>0.15249273008560449</v>
      </c>
      <c r="Q36" s="7">
        <v>0.14810727067048024</v>
      </c>
      <c r="R36" s="6">
        <v>0.14860060444729895</v>
      </c>
    </row>
    <row r="37" spans="1:18" s="16" customFormat="1" ht="15" customHeight="1">
      <c r="A37" s="17" t="s">
        <v>81</v>
      </c>
      <c r="B37" s="17" t="s">
        <v>37</v>
      </c>
      <c r="C37" s="21" t="s">
        <v>226</v>
      </c>
      <c r="D37" s="17" t="s">
        <v>16</v>
      </c>
      <c r="E37" s="15">
        <f>Market_Ref_currency!E37*E$57</f>
        <v>61.267437316297404</v>
      </c>
      <c r="F37" s="15">
        <f>Market_Ref_currency!F37*F$57</f>
        <v>65.572624286120785</v>
      </c>
      <c r="G37" s="15">
        <f>Market_Ref_currency!G37*G$57</f>
        <v>69.382815716294999</v>
      </c>
      <c r="H37" s="15">
        <f>Market_Ref_currency!H37*H$57</f>
        <v>75.543019414926277</v>
      </c>
      <c r="I37" s="15">
        <f>Market_Ref_currency!I37*I$57</f>
        <v>83.18382897485678</v>
      </c>
      <c r="J37" s="15">
        <f>Market_Ref_currency!J37*J$57</f>
        <v>91.278559569434492</v>
      </c>
      <c r="K37" s="20">
        <f>Market_Ref_currency!K37*K$57</f>
        <v>100.24655650161098</v>
      </c>
      <c r="L37" s="12">
        <v>0.14028641297886746</v>
      </c>
      <c r="M37" s="11">
        <v>0.11224151133760962</v>
      </c>
      <c r="N37" s="11">
        <v>0.16542393754473261</v>
      </c>
      <c r="O37" s="11">
        <v>0.19675943195436862</v>
      </c>
      <c r="P37" s="11">
        <v>0.19487168456823101</v>
      </c>
      <c r="Q37" s="11">
        <v>0.18864116510135398</v>
      </c>
      <c r="R37" s="12">
        <v>0.1863578474283436</v>
      </c>
    </row>
    <row r="38" spans="1:18" s="9" customFormat="1" ht="15" customHeight="1" thickBot="1">
      <c r="A38" s="17" t="s">
        <v>81</v>
      </c>
      <c r="B38" s="17" t="s">
        <v>37</v>
      </c>
      <c r="C38" s="21" t="s">
        <v>227</v>
      </c>
      <c r="D38" s="17" t="s">
        <v>16</v>
      </c>
      <c r="E38" s="15">
        <f>Market_Ref_currency!E38*E$57</f>
        <v>65.643682838890072</v>
      </c>
      <c r="F38" s="15">
        <f>Market_Ref_currency!F38*F$57</f>
        <v>70.256383163700846</v>
      </c>
      <c r="G38" s="15">
        <f>Market_Ref_currency!G38*G$57</f>
        <v>74.338731124601793</v>
      </c>
      <c r="H38" s="15">
        <f>Market_Ref_currency!H38*H$57</f>
        <v>80.938949373135301</v>
      </c>
      <c r="I38" s="15">
        <f>Market_Ref_currency!I38*I$57</f>
        <v>89.125531044489406</v>
      </c>
      <c r="J38" s="15">
        <f>Market_Ref_currency!J38*J$57</f>
        <v>97.798456681536962</v>
      </c>
      <c r="K38" s="20">
        <f>Market_Ref_currency!K38*K$57</f>
        <v>107.40702482315461</v>
      </c>
      <c r="L38" s="12">
        <v>0.10260775715437953</v>
      </c>
      <c r="M38" s="11">
        <v>7.045046570974689E-2</v>
      </c>
      <c r="N38" s="11">
        <v>0.11881119418572306</v>
      </c>
      <c r="O38" s="11">
        <v>0.13626832105461895</v>
      </c>
      <c r="P38" s="11">
        <v>0.12663545718955538</v>
      </c>
      <c r="Q38" s="11">
        <v>0.12187785187948252</v>
      </c>
      <c r="R38" s="12">
        <v>0.12587888099290279</v>
      </c>
    </row>
    <row r="39" spans="1:18" s="16" customFormat="1" ht="15" customHeight="1" thickTop="1">
      <c r="A39" s="130" t="s">
        <v>179</v>
      </c>
      <c r="B39" s="130" t="s">
        <v>259</v>
      </c>
      <c r="C39" s="130" t="s">
        <v>16</v>
      </c>
      <c r="D39" s="130" t="s">
        <v>260</v>
      </c>
      <c r="E39" s="131">
        <f>Market_Ref_currency!E39*E$57</f>
        <v>43.762455225926715</v>
      </c>
      <c r="F39" s="131">
        <f>Market_Ref_currency!F39*F$57</f>
        <v>46.837588775800569</v>
      </c>
      <c r="G39" s="131">
        <f>Market_Ref_currency!G39*G$57</f>
        <v>49.55915408306786</v>
      </c>
      <c r="H39" s="131">
        <f>Market_Ref_currency!H39*H$57</f>
        <v>53.95929958209021</v>
      </c>
      <c r="I39" s="131">
        <f>Market_Ref_currency!I39*I$57</f>
        <v>59.41702069632629</v>
      </c>
      <c r="J39" s="131">
        <f>Market_Ref_currency!J39*J$57</f>
        <v>65.198971121024655</v>
      </c>
      <c r="K39" s="134">
        <f>Market_Ref_currency!K39*K$57</f>
        <v>71.604683215436424</v>
      </c>
      <c r="L39" s="132">
        <v>0.1799207226270072</v>
      </c>
      <c r="M39" s="133">
        <v>0.1469115767961704</v>
      </c>
      <c r="N39" s="133">
        <v>0.19859016611761948</v>
      </c>
      <c r="O39" s="133">
        <v>0.22202551299116058</v>
      </c>
      <c r="P39" s="133">
        <v>0.21674287700779016</v>
      </c>
      <c r="Q39" s="133">
        <v>0.21385140294054561</v>
      </c>
      <c r="R39" s="132">
        <v>0.21277107427676722</v>
      </c>
    </row>
    <row r="40" spans="1:18" s="16" customFormat="1" ht="15" customHeight="1">
      <c r="A40" s="17" t="s">
        <v>179</v>
      </c>
      <c r="B40" s="17" t="s">
        <v>259</v>
      </c>
      <c r="C40" s="21" t="s">
        <v>226</v>
      </c>
      <c r="D40" s="17" t="s">
        <v>16</v>
      </c>
      <c r="E40" s="15">
        <f>Market_Ref_currency!E40*E$57</f>
        <v>48.138700748519391</v>
      </c>
      <c r="F40" s="15">
        <f>Market_Ref_currency!F40*F$57</f>
        <v>51.52134765338063</v>
      </c>
      <c r="G40" s="15">
        <f>Market_Ref_currency!G40*G$57</f>
        <v>54.515069491374646</v>
      </c>
      <c r="H40" s="15">
        <f>Market_Ref_currency!H40*H$57</f>
        <v>59.35522954029922</v>
      </c>
      <c r="I40" s="15">
        <f>Market_Ref_currency!I40*I$57</f>
        <v>65.358722765958902</v>
      </c>
      <c r="J40" s="15">
        <f>Market_Ref_currency!J40*J$57</f>
        <v>71.718868233127097</v>
      </c>
      <c r="K40" s="20">
        <f>Market_Ref_currency!K40*K$57</f>
        <v>78.765151536980056</v>
      </c>
      <c r="L40" s="12">
        <v>0.21412590170559209</v>
      </c>
      <c r="M40" s="11">
        <v>0.17589919373650775</v>
      </c>
      <c r="N40" s="11">
        <v>0.23506899725789299</v>
      </c>
      <c r="O40" s="11">
        <v>0.25464052607026555</v>
      </c>
      <c r="P40" s="11">
        <v>0.24671085982724272</v>
      </c>
      <c r="Q40" s="11">
        <v>0.24109009362455747</v>
      </c>
      <c r="R40" s="12">
        <v>0.24435671526378999</v>
      </c>
    </row>
    <row r="41" spans="1:18" s="9" customFormat="1" ht="15" customHeight="1">
      <c r="A41" s="17" t="s">
        <v>179</v>
      </c>
      <c r="B41" s="17" t="s">
        <v>259</v>
      </c>
      <c r="C41" s="21" t="s">
        <v>227</v>
      </c>
      <c r="D41" s="17" t="s">
        <v>16</v>
      </c>
      <c r="E41" s="15">
        <f>Market_Ref_currency!E41*E$57</f>
        <v>52.514946271112059</v>
      </c>
      <c r="F41" s="15">
        <f>Market_Ref_currency!F41*F$57</f>
        <v>56.205106530960677</v>
      </c>
      <c r="G41" s="15">
        <f>Market_Ref_currency!G41*G$57</f>
        <v>59.470984899681426</v>
      </c>
      <c r="H41" s="15">
        <f>Market_Ref_currency!H41*H$57</f>
        <v>64.75115949850823</v>
      </c>
      <c r="I41" s="15">
        <f>Market_Ref_currency!I41*I$57</f>
        <v>71.300424835591528</v>
      </c>
      <c r="J41" s="15">
        <f>Market_Ref_currency!J41*J$57</f>
        <v>78.238765345229567</v>
      </c>
      <c r="K41" s="20">
        <f>Market_Ref_currency!K41*K$57</f>
        <v>85.925619858523689</v>
      </c>
      <c r="L41" s="12">
        <v>0.13628927108065336</v>
      </c>
      <c r="M41" s="11">
        <v>0.10740265982144348</v>
      </c>
      <c r="N41" s="11">
        <v>0.14579574215351188</v>
      </c>
      <c r="O41" s="11">
        <v>0.17114532413187611</v>
      </c>
      <c r="P41" s="11">
        <v>0.16665908636565874</v>
      </c>
      <c r="Q41" s="11">
        <v>0.16520534160165878</v>
      </c>
      <c r="R41" s="12">
        <v>0.16216049069019323</v>
      </c>
    </row>
    <row r="42" spans="1:18" s="16" customFormat="1" ht="15" customHeight="1">
      <c r="A42" s="14" t="s">
        <v>179</v>
      </c>
      <c r="B42" s="14" t="s">
        <v>37</v>
      </c>
      <c r="C42" s="14" t="s">
        <v>16</v>
      </c>
      <c r="D42" s="14" t="s">
        <v>228</v>
      </c>
      <c r="E42" s="8">
        <f>Market_Ref_currency!E42*E$57</f>
        <v>56.891191793704728</v>
      </c>
      <c r="F42" s="8">
        <f>Market_Ref_currency!F42*F$57</f>
        <v>60.888865408540731</v>
      </c>
      <c r="G42" s="8">
        <f>Market_Ref_currency!G42*G$57</f>
        <v>64.426900307988205</v>
      </c>
      <c r="H42" s="8">
        <f>Market_Ref_currency!H42*H$57</f>
        <v>70.147089456717254</v>
      </c>
      <c r="I42" s="8">
        <f>Market_Ref_currency!I42*I$57</f>
        <v>77.242126905224154</v>
      </c>
      <c r="J42" s="8">
        <f>Market_Ref_currency!J42*J$57</f>
        <v>84.758662457332036</v>
      </c>
      <c r="K42" s="19">
        <f>Market_Ref_currency!K42*K$57</f>
        <v>93.086088180067335</v>
      </c>
      <c r="L42" s="6">
        <v>0.15844361919394179</v>
      </c>
      <c r="M42" s="7">
        <v>0.12128230526359318</v>
      </c>
      <c r="N42" s="7">
        <v>0.16790173836246414</v>
      </c>
      <c r="O42" s="7">
        <v>0.20110762121551762</v>
      </c>
      <c r="P42" s="7">
        <v>0.19545084035926519</v>
      </c>
      <c r="Q42" s="7">
        <v>0.19223609483660842</v>
      </c>
      <c r="R42" s="6">
        <v>0.18910595423455723</v>
      </c>
    </row>
    <row r="43" spans="1:18" s="16" customFormat="1" ht="15" customHeight="1">
      <c r="A43" s="17" t="s">
        <v>179</v>
      </c>
      <c r="B43" s="17" t="s">
        <v>37</v>
      </c>
      <c r="C43" s="21" t="s">
        <v>226</v>
      </c>
      <c r="D43" s="17" t="s">
        <v>16</v>
      </c>
      <c r="E43" s="15">
        <f>Market_Ref_currency!E43*E$57</f>
        <v>61.267437316297404</v>
      </c>
      <c r="F43" s="15">
        <f>Market_Ref_currency!F43*F$57</f>
        <v>65.572624286120785</v>
      </c>
      <c r="G43" s="15">
        <f>Market_Ref_currency!G43*G$57</f>
        <v>69.382815716294999</v>
      </c>
      <c r="H43" s="15">
        <f>Market_Ref_currency!H43*H$57</f>
        <v>75.543019414926277</v>
      </c>
      <c r="I43" s="15">
        <f>Market_Ref_currency!I43*I$57</f>
        <v>83.18382897485678</v>
      </c>
      <c r="J43" s="15">
        <f>Market_Ref_currency!J43*J$57</f>
        <v>91.278559569434492</v>
      </c>
      <c r="K43" s="20">
        <f>Market_Ref_currency!K43*K$57</f>
        <v>100.24655650161098</v>
      </c>
      <c r="L43" s="12">
        <v>0.18463456753050544</v>
      </c>
      <c r="M43" s="11">
        <v>0.14834153537732808</v>
      </c>
      <c r="N43" s="11">
        <v>0.19850323040861939</v>
      </c>
      <c r="O43" s="11">
        <v>0.23247317122897027</v>
      </c>
      <c r="P43" s="11">
        <v>0.22210256576223375</v>
      </c>
      <c r="Q43" s="11">
        <v>0.21355510476489159</v>
      </c>
      <c r="R43" s="12">
        <v>0.21659481195417496</v>
      </c>
    </row>
    <row r="44" spans="1:18" s="9" customFormat="1" ht="15" customHeight="1" thickBot="1">
      <c r="A44" s="17" t="s">
        <v>179</v>
      </c>
      <c r="B44" s="17" t="s">
        <v>37</v>
      </c>
      <c r="C44" s="21" t="s">
        <v>227</v>
      </c>
      <c r="D44" s="17" t="s">
        <v>16</v>
      </c>
      <c r="E44" s="15">
        <f>Market_Ref_currency!E44*E$57</f>
        <v>65.643682838890072</v>
      </c>
      <c r="F44" s="15">
        <f>Market_Ref_currency!F44*F$57</f>
        <v>70.256383163700846</v>
      </c>
      <c r="G44" s="15">
        <f>Market_Ref_currency!G44*G$57</f>
        <v>74.338731124601793</v>
      </c>
      <c r="H44" s="15">
        <f>Market_Ref_currency!H44*H$57</f>
        <v>80.938949373135301</v>
      </c>
      <c r="I44" s="15">
        <f>Market_Ref_currency!I44*I$57</f>
        <v>89.125531044489406</v>
      </c>
      <c r="J44" s="15">
        <f>Market_Ref_currency!J44*J$57</f>
        <v>97.798456681536962</v>
      </c>
      <c r="K44" s="20">
        <f>Market_Ref_currency!K44*K$57</f>
        <v>107.40702482315461</v>
      </c>
      <c r="L44" s="12">
        <v>0.1407480239144272</v>
      </c>
      <c r="M44" s="11">
        <v>0.10229671670383866</v>
      </c>
      <c r="N44" s="11">
        <v>0.14553391158882389</v>
      </c>
      <c r="O44" s="11">
        <v>0.17712120557565836</v>
      </c>
      <c r="P44" s="11">
        <v>0.17411085740827525</v>
      </c>
      <c r="Q44" s="11">
        <v>0.17446826764311063</v>
      </c>
      <c r="R44" s="12">
        <v>0.16773657021196864</v>
      </c>
    </row>
    <row r="45" spans="1:18" s="16" customFormat="1" ht="15" customHeight="1" thickTop="1">
      <c r="A45" s="130" t="s">
        <v>181</v>
      </c>
      <c r="B45" s="130" t="s">
        <v>259</v>
      </c>
      <c r="C45" s="130" t="s">
        <v>16</v>
      </c>
      <c r="D45" s="130" t="s">
        <v>260</v>
      </c>
      <c r="E45" s="131">
        <f>Market_Ref_currency!E45*E$57</f>
        <v>43.762455225926715</v>
      </c>
      <c r="F45" s="131">
        <f>Market_Ref_currency!F45*F$57</f>
        <v>46.837588775800569</v>
      </c>
      <c r="G45" s="131">
        <f>Market_Ref_currency!G45*G$57</f>
        <v>49.55915408306786</v>
      </c>
      <c r="H45" s="131">
        <f>Market_Ref_currency!H45*H$57</f>
        <v>53.95929958209021</v>
      </c>
      <c r="I45" s="131">
        <f>Market_Ref_currency!I45*I$57</f>
        <v>59.41702069632629</v>
      </c>
      <c r="J45" s="131">
        <f>Market_Ref_currency!J45*J$57</f>
        <v>65.198971121024655</v>
      </c>
      <c r="K45" s="134">
        <f>Market_Ref_currency!K45*K$57</f>
        <v>71.604683215436424</v>
      </c>
      <c r="L45" s="132">
        <v>0.15302223350134359</v>
      </c>
      <c r="M45" s="133">
        <v>0.1140490098989615</v>
      </c>
      <c r="N45" s="133">
        <v>0.16769603216603723</v>
      </c>
      <c r="O45" s="133">
        <v>0.19506940650440563</v>
      </c>
      <c r="P45" s="133">
        <v>0.18541548320599666</v>
      </c>
      <c r="Q45" s="133">
        <v>0.18272836945723747</v>
      </c>
      <c r="R45" s="132">
        <v>0.18268648960582801</v>
      </c>
    </row>
    <row r="46" spans="1:18" s="16" customFormat="1" ht="15" customHeight="1">
      <c r="A46" s="17" t="s">
        <v>181</v>
      </c>
      <c r="B46" s="17" t="s">
        <v>259</v>
      </c>
      <c r="C46" s="21" t="s">
        <v>226</v>
      </c>
      <c r="D46" s="17" t="s">
        <v>16</v>
      </c>
      <c r="E46" s="15">
        <f>Market_Ref_currency!E46*E$57</f>
        <v>48.138700748519391</v>
      </c>
      <c r="F46" s="15">
        <f>Market_Ref_currency!F46*F$57</f>
        <v>51.52134765338063</v>
      </c>
      <c r="G46" s="15">
        <f>Market_Ref_currency!G46*G$57</f>
        <v>54.515069491374646</v>
      </c>
      <c r="H46" s="15">
        <f>Market_Ref_currency!H46*H$57</f>
        <v>59.35522954029922</v>
      </c>
      <c r="I46" s="15">
        <f>Market_Ref_currency!I46*I$57</f>
        <v>65.358722765958902</v>
      </c>
      <c r="J46" s="15">
        <f>Market_Ref_currency!J46*J$57</f>
        <v>71.718868233127097</v>
      </c>
      <c r="K46" s="20">
        <f>Market_Ref_currency!K46*K$57</f>
        <v>78.765151536980056</v>
      </c>
      <c r="L46" s="12">
        <v>0.18922827588486024</v>
      </c>
      <c r="M46" s="11">
        <v>0.14428588437292245</v>
      </c>
      <c r="N46" s="11">
        <v>0.21011817228876106</v>
      </c>
      <c r="O46" s="11">
        <v>0.23701722227774447</v>
      </c>
      <c r="P46" s="11">
        <v>0.22541104209315921</v>
      </c>
      <c r="Q46" s="11">
        <v>0.22238071288367589</v>
      </c>
      <c r="R46" s="12">
        <v>0.22369434140835387</v>
      </c>
    </row>
    <row r="47" spans="1:18" s="9" customFormat="1" ht="15" customHeight="1">
      <c r="A47" s="17" t="s">
        <v>181</v>
      </c>
      <c r="B47" s="17" t="s">
        <v>259</v>
      </c>
      <c r="C47" s="21" t="s">
        <v>227</v>
      </c>
      <c r="D47" s="17" t="s">
        <v>16</v>
      </c>
      <c r="E47" s="15">
        <f>Market_Ref_currency!E47*E$57</f>
        <v>52.514946271112059</v>
      </c>
      <c r="F47" s="15">
        <f>Market_Ref_currency!F47*F$57</f>
        <v>56.205106530960677</v>
      </c>
      <c r="G47" s="15">
        <f>Market_Ref_currency!G47*G$57</f>
        <v>59.470984899681426</v>
      </c>
      <c r="H47" s="15">
        <f>Market_Ref_currency!H47*H$57</f>
        <v>64.75115949850823</v>
      </c>
      <c r="I47" s="15">
        <f>Market_Ref_currency!I47*I$57</f>
        <v>71.300424835591528</v>
      </c>
      <c r="J47" s="15">
        <f>Market_Ref_currency!J47*J$57</f>
        <v>78.238765345229567</v>
      </c>
      <c r="K47" s="20">
        <f>Market_Ref_currency!K47*K$57</f>
        <v>85.925619858523689</v>
      </c>
      <c r="L47" s="12">
        <v>0.12445310772193352</v>
      </c>
      <c r="M47" s="11">
        <v>8.881555771878058E-2</v>
      </c>
      <c r="N47" s="11">
        <v>0.13049006741275049</v>
      </c>
      <c r="O47" s="11">
        <v>0.15568807643166971</v>
      </c>
      <c r="P47" s="11">
        <v>0.14522456655663984</v>
      </c>
      <c r="Q47" s="11">
        <v>0.14009240080347496</v>
      </c>
      <c r="R47" s="12">
        <v>0.14283760536143419</v>
      </c>
    </row>
    <row r="48" spans="1:18" s="16" customFormat="1" ht="15" customHeight="1">
      <c r="A48" s="14" t="s">
        <v>181</v>
      </c>
      <c r="B48" s="14" t="s">
        <v>37</v>
      </c>
      <c r="C48" s="14" t="s">
        <v>16</v>
      </c>
      <c r="D48" s="14" t="s">
        <v>228</v>
      </c>
      <c r="E48" s="8">
        <f>Market_Ref_currency!E48*E$57</f>
        <v>56.891191793704728</v>
      </c>
      <c r="F48" s="8">
        <f>Market_Ref_currency!F48*F$57</f>
        <v>60.888865408540731</v>
      </c>
      <c r="G48" s="8">
        <f>Market_Ref_currency!G48*G$57</f>
        <v>64.426900307988205</v>
      </c>
      <c r="H48" s="8">
        <f>Market_Ref_currency!H48*H$57</f>
        <v>70.147089456717254</v>
      </c>
      <c r="I48" s="8">
        <f>Market_Ref_currency!I48*I$57</f>
        <v>77.242126905224154</v>
      </c>
      <c r="J48" s="8">
        <f>Market_Ref_currency!J48*J$57</f>
        <v>84.758662457332036</v>
      </c>
      <c r="K48" s="19">
        <f>Market_Ref_currency!K48*K$57</f>
        <v>93.086088180067335</v>
      </c>
      <c r="L48" s="6">
        <v>0.14213268456017381</v>
      </c>
      <c r="M48" s="7">
        <v>0.11145285172840014</v>
      </c>
      <c r="N48" s="7">
        <v>0.1545399818906954</v>
      </c>
      <c r="O48" s="7">
        <v>0.17829940909231934</v>
      </c>
      <c r="P48" s="7">
        <v>0.17019729991812316</v>
      </c>
      <c r="Q48" s="7">
        <v>0.16660243440021372</v>
      </c>
      <c r="R48" s="6">
        <v>0.16737839592779524</v>
      </c>
    </row>
    <row r="49" spans="1:18" s="16" customFormat="1" ht="15" customHeight="1">
      <c r="A49" s="17" t="s">
        <v>181</v>
      </c>
      <c r="B49" s="17" t="s">
        <v>37</v>
      </c>
      <c r="C49" s="21" t="s">
        <v>226</v>
      </c>
      <c r="D49" s="17" t="s">
        <v>16</v>
      </c>
      <c r="E49" s="15">
        <f>Market_Ref_currency!E49*E$57</f>
        <v>61.267437316297404</v>
      </c>
      <c r="F49" s="15">
        <f>Market_Ref_currency!F49*F$57</f>
        <v>65.572624286120785</v>
      </c>
      <c r="G49" s="15">
        <f>Market_Ref_currency!G49*G$57</f>
        <v>69.382815716294999</v>
      </c>
      <c r="H49" s="15">
        <f>Market_Ref_currency!H49*H$57</f>
        <v>75.543019414926277</v>
      </c>
      <c r="I49" s="15">
        <f>Market_Ref_currency!I49*I$57</f>
        <v>83.18382897485678</v>
      </c>
      <c r="J49" s="15">
        <f>Market_Ref_currency!J49*J$57</f>
        <v>91.278559569434492</v>
      </c>
      <c r="K49" s="20">
        <f>Market_Ref_currency!K49*K$57</f>
        <v>100.24655650161098</v>
      </c>
      <c r="L49" s="12">
        <v>0.1784352515244314</v>
      </c>
      <c r="M49" s="11">
        <v>0.13595040602692587</v>
      </c>
      <c r="N49" s="11">
        <v>0.1893851585720836</v>
      </c>
      <c r="O49" s="11">
        <v>0.23062249968498572</v>
      </c>
      <c r="P49" s="11">
        <v>0.21955172044084548</v>
      </c>
      <c r="Q49" s="11">
        <v>0.21581355393277746</v>
      </c>
      <c r="R49" s="12">
        <v>0.21374832189916382</v>
      </c>
    </row>
    <row r="50" spans="1:18" s="9" customFormat="1" ht="15" customHeight="1" thickBot="1">
      <c r="A50" s="17" t="s">
        <v>181</v>
      </c>
      <c r="B50" s="17" t="s">
        <v>37</v>
      </c>
      <c r="C50" s="21" t="s">
        <v>227</v>
      </c>
      <c r="D50" s="17" t="s">
        <v>16</v>
      </c>
      <c r="E50" s="15">
        <f>Market_Ref_currency!E50*E$57</f>
        <v>65.643682838890072</v>
      </c>
      <c r="F50" s="15">
        <f>Market_Ref_currency!F50*F$57</f>
        <v>70.256383163700846</v>
      </c>
      <c r="G50" s="15">
        <f>Market_Ref_currency!G50*G$57</f>
        <v>74.338731124601793</v>
      </c>
      <c r="H50" s="15">
        <f>Market_Ref_currency!H50*H$57</f>
        <v>80.938949373135301</v>
      </c>
      <c r="I50" s="15">
        <f>Market_Ref_currency!I50*I$57</f>
        <v>89.125531044489406</v>
      </c>
      <c r="J50" s="15">
        <f>Market_Ref_currency!J50*J$57</f>
        <v>97.798456681536962</v>
      </c>
      <c r="K50" s="20">
        <f>Market_Ref_currency!K50*K$57</f>
        <v>107.40702482315461</v>
      </c>
      <c r="L50" s="12">
        <v>0.12604311034229032</v>
      </c>
      <c r="M50" s="11">
        <v>0.10009017495156414</v>
      </c>
      <c r="N50" s="11">
        <v>0.13785092942207333</v>
      </c>
      <c r="O50" s="11">
        <v>0.15210434024442177</v>
      </c>
      <c r="P50" s="11">
        <v>0.14380451302865227</v>
      </c>
      <c r="Q50" s="11">
        <v>0.13854352049729712</v>
      </c>
      <c r="R50" s="12">
        <v>0.1430616538814089</v>
      </c>
    </row>
    <row r="51" spans="1:18" s="16" customFormat="1" ht="15" customHeight="1" thickTop="1">
      <c r="A51" s="130" t="s">
        <v>183</v>
      </c>
      <c r="B51" s="130" t="s">
        <v>259</v>
      </c>
      <c r="C51" s="130" t="s">
        <v>16</v>
      </c>
      <c r="D51" s="130" t="s">
        <v>260</v>
      </c>
      <c r="E51" s="131">
        <f>Market_Ref_currency!E51*E$57</f>
        <v>43.762455225926715</v>
      </c>
      <c r="F51" s="131">
        <f>Market_Ref_currency!F51*F$57</f>
        <v>46.837588775800569</v>
      </c>
      <c r="G51" s="131">
        <f>Market_Ref_currency!G51*G$57</f>
        <v>49.55915408306786</v>
      </c>
      <c r="H51" s="131">
        <f>Market_Ref_currency!H51*H$57</f>
        <v>53.95929958209021</v>
      </c>
      <c r="I51" s="131">
        <f>Market_Ref_currency!I51*I$57</f>
        <v>59.41702069632629</v>
      </c>
      <c r="J51" s="131">
        <f>Market_Ref_currency!J51*J$57</f>
        <v>65.198971121024655</v>
      </c>
      <c r="K51" s="134">
        <f>Market_Ref_currency!K51*K$57</f>
        <v>71.604683215436424</v>
      </c>
      <c r="L51" s="132">
        <v>0.12942239721712157</v>
      </c>
      <c r="M51" s="133">
        <v>9.5446291340140377E-2</v>
      </c>
      <c r="N51" s="133">
        <v>0.13568609360103334</v>
      </c>
      <c r="O51" s="133">
        <v>0.16996278485426219</v>
      </c>
      <c r="P51" s="133">
        <v>0.16640332495186061</v>
      </c>
      <c r="Q51" s="133">
        <v>0.16046747975981801</v>
      </c>
      <c r="R51" s="132">
        <v>0.15805189014358034</v>
      </c>
    </row>
    <row r="52" spans="1:18" s="16" customFormat="1" ht="15" customHeight="1">
      <c r="A52" s="17" t="s">
        <v>183</v>
      </c>
      <c r="B52" s="17" t="s">
        <v>259</v>
      </c>
      <c r="C52" s="21" t="s">
        <v>226</v>
      </c>
      <c r="D52" s="17" t="s">
        <v>16</v>
      </c>
      <c r="E52" s="15">
        <f>Market_Ref_currency!E52*E$57</f>
        <v>48.138700748519391</v>
      </c>
      <c r="F52" s="15">
        <f>Market_Ref_currency!F52*F$57</f>
        <v>51.52134765338063</v>
      </c>
      <c r="G52" s="15">
        <f>Market_Ref_currency!G52*G$57</f>
        <v>54.515069491374646</v>
      </c>
      <c r="H52" s="15">
        <f>Market_Ref_currency!H52*H$57</f>
        <v>59.35522954029922</v>
      </c>
      <c r="I52" s="15">
        <f>Market_Ref_currency!I52*I$57</f>
        <v>65.358722765958902</v>
      </c>
      <c r="J52" s="15">
        <f>Market_Ref_currency!J52*J$57</f>
        <v>71.718868233127097</v>
      </c>
      <c r="K52" s="20">
        <f>Market_Ref_currency!K52*K$57</f>
        <v>78.765151536980056</v>
      </c>
      <c r="L52" s="12">
        <v>0.15436064805524352</v>
      </c>
      <c r="M52" s="11">
        <v>0.12432395279899233</v>
      </c>
      <c r="N52" s="11">
        <v>0.16041273996860728</v>
      </c>
      <c r="O52" s="11">
        <v>0.20350515283977821</v>
      </c>
      <c r="P52" s="11">
        <v>0.20106022843089444</v>
      </c>
      <c r="Q52" s="11">
        <v>0.19161437005809501</v>
      </c>
      <c r="R52" s="12">
        <v>0.18902295765690069</v>
      </c>
    </row>
    <row r="53" spans="1:18" s="9" customFormat="1" ht="15" customHeight="1">
      <c r="A53" s="17" t="s">
        <v>183</v>
      </c>
      <c r="B53" s="17" t="s">
        <v>259</v>
      </c>
      <c r="C53" s="21" t="s">
        <v>227</v>
      </c>
      <c r="D53" s="17" t="s">
        <v>16</v>
      </c>
      <c r="E53" s="15">
        <f>Market_Ref_currency!E53*E$57</f>
        <v>52.514946271112059</v>
      </c>
      <c r="F53" s="15">
        <f>Market_Ref_currency!F53*F$57</f>
        <v>56.205106530960677</v>
      </c>
      <c r="G53" s="15">
        <f>Market_Ref_currency!G53*G$57</f>
        <v>59.470984899681426</v>
      </c>
      <c r="H53" s="15">
        <f>Market_Ref_currency!H53*H$57</f>
        <v>64.75115949850823</v>
      </c>
      <c r="I53" s="15">
        <f>Market_Ref_currency!I53*I$57</f>
        <v>71.300424835591528</v>
      </c>
      <c r="J53" s="15">
        <f>Market_Ref_currency!J53*J$57</f>
        <v>78.238765345229567</v>
      </c>
      <c r="K53" s="20">
        <f>Market_Ref_currency!K53*K$57</f>
        <v>85.925619858523689</v>
      </c>
      <c r="L53" s="12">
        <v>9.9925586120035437E-2</v>
      </c>
      <c r="M53" s="11">
        <v>5.9599580925195017E-2</v>
      </c>
      <c r="N53" s="11">
        <v>0.10311726117410047</v>
      </c>
      <c r="O53" s="11">
        <v>0.12348756007229422</v>
      </c>
      <c r="P53" s="11">
        <v>0.11496376761080085</v>
      </c>
      <c r="Q53" s="11">
        <v>0.11066784121178985</v>
      </c>
      <c r="R53" s="12">
        <v>0.11303475363298054</v>
      </c>
    </row>
    <row r="54" spans="1:18" s="16" customFormat="1" ht="15" customHeight="1">
      <c r="A54" s="14" t="s">
        <v>183</v>
      </c>
      <c r="B54" s="14" t="s">
        <v>37</v>
      </c>
      <c r="C54" s="14" t="s">
        <v>16</v>
      </c>
      <c r="D54" s="14" t="s">
        <v>228</v>
      </c>
      <c r="E54" s="8">
        <f>Market_Ref_currency!E54*E$57</f>
        <v>56.891191793704728</v>
      </c>
      <c r="F54" s="8">
        <f>Market_Ref_currency!F54*F$57</f>
        <v>60.888865408540731</v>
      </c>
      <c r="G54" s="8">
        <f>Market_Ref_currency!G54*G$57</f>
        <v>64.426900307988205</v>
      </c>
      <c r="H54" s="8">
        <f>Market_Ref_currency!H54*H$57</f>
        <v>70.147089456717254</v>
      </c>
      <c r="I54" s="8">
        <f>Market_Ref_currency!I54*I$57</f>
        <v>77.242126905224154</v>
      </c>
      <c r="J54" s="8">
        <f>Market_Ref_currency!J54*J$57</f>
        <v>84.758662457332036</v>
      </c>
      <c r="K54" s="19">
        <f>Market_Ref_currency!K54*K$57</f>
        <v>93.086088180067335</v>
      </c>
      <c r="L54" s="6">
        <v>0.11653900886638469</v>
      </c>
      <c r="M54" s="7">
        <v>7.3682003558673159E-2</v>
      </c>
      <c r="N54" s="7">
        <v>0.1114676044173144</v>
      </c>
      <c r="O54" s="7">
        <v>0.13659279139813507</v>
      </c>
      <c r="P54" s="7">
        <v>0.13282694112507643</v>
      </c>
      <c r="Q54" s="7">
        <v>0.12898259611889085</v>
      </c>
      <c r="R54" s="6">
        <v>0.1274262194891993</v>
      </c>
    </row>
    <row r="55" spans="1:18" s="16" customFormat="1" ht="15" customHeight="1">
      <c r="A55" s="17" t="s">
        <v>183</v>
      </c>
      <c r="B55" s="17" t="s">
        <v>37</v>
      </c>
      <c r="C55" s="21" t="s">
        <v>226</v>
      </c>
      <c r="D55" s="17" t="s">
        <v>16</v>
      </c>
      <c r="E55" s="15">
        <f>Market_Ref_currency!E55*E$57</f>
        <v>61.267437316297404</v>
      </c>
      <c r="F55" s="15">
        <f>Market_Ref_currency!F55*F$57</f>
        <v>65.572624286120785</v>
      </c>
      <c r="G55" s="15">
        <f>Market_Ref_currency!G55*G$57</f>
        <v>69.382815716294999</v>
      </c>
      <c r="H55" s="15">
        <f>Market_Ref_currency!H55*H$57</f>
        <v>75.543019414926277</v>
      </c>
      <c r="I55" s="15">
        <f>Market_Ref_currency!I55*I$57</f>
        <v>83.18382897485678</v>
      </c>
      <c r="J55" s="15">
        <f>Market_Ref_currency!J55*J$57</f>
        <v>91.278559569434492</v>
      </c>
      <c r="K55" s="20">
        <f>Market_Ref_currency!K55*K$57</f>
        <v>100.24655650161098</v>
      </c>
      <c r="L55" s="12">
        <v>0.13444745843112194</v>
      </c>
      <c r="M55" s="11">
        <v>8.6349595724363848E-2</v>
      </c>
      <c r="N55" s="11">
        <v>0.12554625265094121</v>
      </c>
      <c r="O55" s="11">
        <v>0.15130861195903789</v>
      </c>
      <c r="P55" s="11">
        <v>0.14966826326726745</v>
      </c>
      <c r="Q55" s="11">
        <v>0.14674503967822639</v>
      </c>
      <c r="R55" s="12">
        <v>0.1432695278335121</v>
      </c>
    </row>
    <row r="56" spans="1:18" s="9" customFormat="1" ht="15" customHeight="1">
      <c r="A56" s="17" t="s">
        <v>183</v>
      </c>
      <c r="B56" s="17" t="s">
        <v>37</v>
      </c>
      <c r="C56" s="21" t="s">
        <v>227</v>
      </c>
      <c r="D56" s="17" t="s">
        <v>16</v>
      </c>
      <c r="E56" s="15">
        <f>Market_Ref_currency!E56*E$57</f>
        <v>65.643682838890072</v>
      </c>
      <c r="F56" s="15">
        <f>Market_Ref_currency!F56*F$57</f>
        <v>70.256383163700846</v>
      </c>
      <c r="G56" s="15">
        <f>Market_Ref_currency!G56*G$57</f>
        <v>74.338731124601793</v>
      </c>
      <c r="H56" s="15">
        <f>Market_Ref_currency!H56*H$57</f>
        <v>80.938949373135301</v>
      </c>
      <c r="I56" s="15">
        <f>Market_Ref_currency!I56*I$57</f>
        <v>89.125531044489406</v>
      </c>
      <c r="J56" s="15">
        <f>Market_Ref_currency!J56*J$57</f>
        <v>97.798456681536962</v>
      </c>
      <c r="K56" s="20">
        <f>Market_Ref_currency!K56*K$57</f>
        <v>107.40702482315461</v>
      </c>
      <c r="L56" s="12">
        <v>9.9307213031052832E-2</v>
      </c>
      <c r="M56" s="11">
        <v>6.1103414357264629E-2</v>
      </c>
      <c r="N56" s="11">
        <v>9.715526212853054E-2</v>
      </c>
      <c r="O56" s="11">
        <v>0.12124557927497737</v>
      </c>
      <c r="P56" s="11">
        <v>0.1147921048145415</v>
      </c>
      <c r="Q56" s="11">
        <v>0.1093662827291928</v>
      </c>
      <c r="R56" s="12">
        <v>0.11060447776762716</v>
      </c>
    </row>
    <row r="57" spans="1:18" s="16" customFormat="1" ht="15" customHeight="1">
      <c r="A57" s="27"/>
      <c r="B57" s="27"/>
      <c r="C57" s="32"/>
      <c r="D57" s="32" t="s">
        <v>286</v>
      </c>
      <c r="E57" s="153">
        <v>0.21881227612963358</v>
      </c>
      <c r="F57" s="153">
        <v>0.21289813079909348</v>
      </c>
      <c r="G57" s="153">
        <v>0.20478989290523905</v>
      </c>
      <c r="H57" s="153">
        <v>0.20270210211153339</v>
      </c>
      <c r="I57" s="153">
        <v>0.20291312306647857</v>
      </c>
      <c r="J57" s="153">
        <v>0.20241715705281127</v>
      </c>
      <c r="K57" s="153">
        <v>0.20209488472436563</v>
      </c>
      <c r="L57" s="28"/>
      <c r="M57" s="29"/>
      <c r="N57" s="29"/>
      <c r="O57" s="29"/>
      <c r="P57" s="29"/>
      <c r="Q57" s="29"/>
      <c r="R57" s="30" t="s">
        <v>284</v>
      </c>
    </row>
    <row r="58" spans="1:18" s="16" customFormat="1" ht="15" customHeight="1">
      <c r="A58" s="18"/>
      <c r="B58" s="18"/>
      <c r="C58" s="18"/>
      <c r="D58" s="18"/>
      <c r="E58" s="3"/>
      <c r="F58" s="3"/>
      <c r="G58" s="3"/>
      <c r="H58" s="3"/>
      <c r="I58" s="3"/>
      <c r="J58" s="3"/>
      <c r="K58" s="3"/>
      <c r="L58" s="3"/>
      <c r="M58" s="3"/>
      <c r="N58" s="3"/>
      <c r="O58" s="3"/>
      <c r="P58" s="3"/>
      <c r="Q58" s="3"/>
      <c r="R58" s="3"/>
    </row>
    <row r="59" spans="1:18" s="9" customFormat="1" ht="15" customHeight="1">
      <c r="A59" s="18"/>
      <c r="B59" s="3"/>
      <c r="C59" s="3"/>
      <c r="D59" s="3"/>
      <c r="E59" s="3"/>
      <c r="F59" s="3"/>
      <c r="G59" s="3"/>
      <c r="H59" s="3"/>
      <c r="I59" s="3"/>
      <c r="J59" s="3"/>
      <c r="K59" s="3"/>
      <c r="L59" s="3"/>
      <c r="M59" s="3"/>
      <c r="N59" s="3"/>
      <c r="O59" s="3"/>
      <c r="P59" s="3"/>
      <c r="Q59" s="3"/>
      <c r="R59" s="3"/>
    </row>
    <row r="60" spans="1:18" s="16" customFormat="1" ht="15" customHeight="1">
      <c r="A60" s="18"/>
      <c r="B60" s="3"/>
      <c r="C60" s="3"/>
      <c r="D60" s="3"/>
      <c r="E60" s="3"/>
      <c r="F60" s="3"/>
      <c r="G60" s="3"/>
      <c r="H60" s="3"/>
      <c r="I60" s="3"/>
      <c r="J60" s="3"/>
      <c r="K60" s="3"/>
      <c r="L60" s="3"/>
      <c r="M60" s="3"/>
      <c r="N60" s="3"/>
      <c r="O60" s="3"/>
      <c r="P60" s="3"/>
      <c r="Q60" s="3"/>
      <c r="R60" s="3"/>
    </row>
    <row r="61" spans="1:18" s="16" customFormat="1" ht="15" customHeight="1">
      <c r="A61" s="3"/>
      <c r="B61" s="3"/>
      <c r="C61" s="3"/>
      <c r="D61" s="3"/>
      <c r="E61" s="3"/>
      <c r="F61" s="3"/>
      <c r="G61" s="3"/>
      <c r="H61" s="3"/>
      <c r="I61" s="3"/>
      <c r="J61" s="3"/>
      <c r="K61" s="3"/>
      <c r="L61" s="3"/>
      <c r="M61" s="3"/>
      <c r="N61" s="3"/>
      <c r="O61" s="3"/>
      <c r="P61" s="3"/>
      <c r="Q61" s="3"/>
      <c r="R61" s="3"/>
    </row>
    <row r="62" spans="1:18" s="9" customFormat="1" ht="15" customHeight="1">
      <c r="A62" s="3"/>
      <c r="B62" s="3"/>
      <c r="C62" s="3"/>
      <c r="D62" s="3"/>
      <c r="E62" s="3"/>
      <c r="F62" s="3"/>
      <c r="G62" s="3"/>
      <c r="H62" s="3"/>
      <c r="I62" s="3"/>
      <c r="J62" s="3"/>
      <c r="K62" s="3"/>
      <c r="L62" s="3"/>
      <c r="M62" s="3"/>
      <c r="N62" s="3"/>
      <c r="O62" s="3"/>
      <c r="P62" s="3"/>
      <c r="Q62" s="3"/>
      <c r="R62" s="3"/>
    </row>
    <row r="63" spans="1:18" s="16" customFormat="1" ht="15" customHeight="1">
      <c r="A63" s="3"/>
      <c r="B63" s="3"/>
      <c r="C63" s="3"/>
      <c r="D63" s="3"/>
      <c r="E63" s="3"/>
      <c r="F63" s="3"/>
      <c r="G63" s="3"/>
      <c r="H63" s="3"/>
      <c r="I63" s="3"/>
      <c r="J63" s="3"/>
      <c r="K63" s="3"/>
      <c r="L63" s="3"/>
      <c r="M63" s="3"/>
      <c r="N63" s="3"/>
      <c r="O63" s="3"/>
      <c r="P63" s="3"/>
      <c r="Q63" s="3"/>
      <c r="R63" s="3"/>
    </row>
    <row r="64" spans="1:18" s="16" customFormat="1" ht="15" customHeight="1">
      <c r="A64" s="3"/>
      <c r="B64" s="3"/>
      <c r="C64" s="3"/>
      <c r="D64" s="3"/>
      <c r="E64" s="3"/>
      <c r="F64" s="3"/>
      <c r="G64" s="3"/>
      <c r="H64" s="3"/>
      <c r="I64" s="3"/>
      <c r="J64" s="3"/>
      <c r="K64" s="3"/>
      <c r="L64" s="3"/>
      <c r="M64" s="3"/>
      <c r="N64" s="3"/>
      <c r="O64" s="3"/>
      <c r="P64" s="3"/>
      <c r="Q64" s="3"/>
      <c r="R64" s="3"/>
    </row>
    <row r="65" spans="1:18" s="9" customFormat="1" ht="15" customHeight="1">
      <c r="A65" s="3"/>
      <c r="B65" s="3"/>
      <c r="C65" s="3"/>
      <c r="D65" s="3"/>
      <c r="E65" s="3"/>
      <c r="F65" s="3"/>
      <c r="G65" s="3"/>
      <c r="H65" s="3"/>
      <c r="I65" s="3"/>
      <c r="J65" s="3"/>
      <c r="K65" s="3"/>
      <c r="L65" s="3"/>
      <c r="M65" s="3"/>
      <c r="N65" s="3"/>
      <c r="O65" s="3"/>
      <c r="P65" s="3"/>
      <c r="Q65" s="3"/>
      <c r="R65" s="3"/>
    </row>
    <row r="66" spans="1:18" s="16" customFormat="1" ht="15" customHeight="1">
      <c r="A66" s="3"/>
      <c r="B66" s="3"/>
      <c r="C66" s="3"/>
      <c r="D66" s="3"/>
      <c r="E66" s="3"/>
      <c r="F66" s="3"/>
      <c r="G66" s="3"/>
      <c r="H66" s="3"/>
      <c r="I66" s="3"/>
      <c r="J66" s="3"/>
      <c r="K66" s="3"/>
      <c r="L66" s="3"/>
      <c r="M66" s="3"/>
      <c r="N66" s="3"/>
      <c r="O66" s="3"/>
      <c r="P66" s="3"/>
      <c r="Q66" s="3"/>
      <c r="R66" s="3"/>
    </row>
    <row r="67" spans="1:18" s="16" customFormat="1" ht="15" customHeight="1">
      <c r="A67" s="3"/>
      <c r="B67" s="3"/>
      <c r="C67" s="3"/>
      <c r="D67" s="3"/>
      <c r="E67" s="3"/>
      <c r="F67" s="3"/>
      <c r="G67" s="3"/>
      <c r="H67" s="3"/>
      <c r="I67" s="3"/>
      <c r="J67" s="3"/>
      <c r="K67" s="3"/>
      <c r="L67" s="3"/>
      <c r="M67" s="3"/>
      <c r="N67" s="3"/>
      <c r="O67" s="3"/>
      <c r="P67" s="3"/>
      <c r="Q67" s="3"/>
      <c r="R67" s="3"/>
    </row>
    <row r="68" spans="1:18" s="9" customFormat="1" ht="15" customHeight="1">
      <c r="A68" s="3"/>
      <c r="B68" s="3"/>
      <c r="C68" s="3"/>
      <c r="D68" s="3"/>
      <c r="E68" s="3"/>
      <c r="F68" s="3"/>
      <c r="G68" s="3"/>
      <c r="H68" s="3"/>
      <c r="I68" s="3"/>
      <c r="J68" s="3"/>
      <c r="K68" s="3"/>
      <c r="L68" s="3"/>
      <c r="M68" s="3"/>
      <c r="N68" s="3"/>
      <c r="O68" s="3"/>
      <c r="P68" s="3"/>
      <c r="Q68" s="3"/>
      <c r="R68" s="3"/>
    </row>
    <row r="69" spans="1:18" s="16" customFormat="1" ht="15" customHeight="1">
      <c r="A69" s="3"/>
      <c r="B69" s="3"/>
      <c r="C69" s="3"/>
      <c r="D69" s="3"/>
      <c r="E69" s="3"/>
      <c r="F69" s="3"/>
      <c r="G69" s="3"/>
      <c r="H69" s="3"/>
      <c r="I69" s="3"/>
      <c r="J69" s="3"/>
      <c r="K69" s="3"/>
      <c r="L69" s="3"/>
      <c r="M69" s="3"/>
      <c r="N69" s="3"/>
      <c r="O69" s="3"/>
      <c r="P69" s="3"/>
      <c r="Q69" s="3"/>
      <c r="R69" s="3"/>
    </row>
    <row r="70" spans="1:18" s="16" customFormat="1" ht="15" customHeight="1">
      <c r="A70" s="3"/>
      <c r="B70" s="3"/>
      <c r="C70" s="3"/>
      <c r="D70" s="3"/>
      <c r="E70" s="3"/>
      <c r="F70" s="3"/>
      <c r="G70" s="3"/>
      <c r="H70" s="3"/>
      <c r="I70" s="3"/>
      <c r="J70" s="3"/>
      <c r="K70" s="3"/>
      <c r="L70" s="3"/>
      <c r="M70" s="3"/>
      <c r="N70" s="3"/>
      <c r="O70" s="3"/>
      <c r="P70" s="3"/>
      <c r="Q70" s="3"/>
      <c r="R70" s="3"/>
    </row>
    <row r="71" spans="1:18" s="18" customFormat="1" ht="15" customHeight="1">
      <c r="A71" s="3"/>
      <c r="B71" s="3"/>
      <c r="C71" s="3"/>
      <c r="D71" s="3"/>
      <c r="E71" s="3"/>
      <c r="F71" s="3"/>
      <c r="G71" s="3"/>
      <c r="H71" s="3"/>
      <c r="I71" s="3"/>
      <c r="J71" s="3"/>
      <c r="K71" s="3"/>
      <c r="L71" s="3"/>
      <c r="M71" s="3"/>
      <c r="N71" s="3"/>
      <c r="O71" s="3"/>
      <c r="P71" s="3"/>
      <c r="Q71" s="3"/>
      <c r="R71" s="3"/>
    </row>
  </sheetData>
  <autoFilter ref="A7:R7" xr:uid="{00000000-0009-0000-0000-000009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1"/>
  <sheetViews>
    <sheetView showGridLines="0" workbookViewId="0">
      <pane ySplit="7" topLeftCell="A8" activePane="bottomLeft" state="frozen"/>
      <selection activeCell="A3" sqref="A3"/>
      <selection pane="bottomLeft"/>
    </sheetView>
  </sheetViews>
  <sheetFormatPr baseColWidth="10" defaultColWidth="10.7109375" defaultRowHeight="13"/>
  <cols>
    <col min="1" max="1" width="26.140625" style="3" customWidth="1"/>
    <col min="2" max="2" width="20.28515625" style="3" bestFit="1" customWidth="1"/>
    <col min="3" max="3" width="20.42578125" style="3" bestFit="1" customWidth="1"/>
    <col min="4" max="4" width="24.28515625" style="3" bestFit="1" customWidth="1"/>
    <col min="5" max="18" width="8.7109375" style="3" customWidth="1"/>
    <col min="19" max="16384" width="10.7109375" style="3"/>
  </cols>
  <sheetData>
    <row r="1" spans="1:18" ht="30" customHeight="1">
      <c r="A1" s="40" t="s">
        <v>281</v>
      </c>
      <c r="B1" s="2"/>
      <c r="C1" s="2"/>
      <c r="D1" s="2"/>
    </row>
    <row r="2" spans="1:18" ht="30" customHeight="1">
      <c r="A2" s="41" t="s">
        <v>229</v>
      </c>
      <c r="B2" s="4"/>
      <c r="C2" s="4"/>
      <c r="D2" s="4"/>
    </row>
    <row r="3" spans="1:18" ht="30" customHeight="1">
      <c r="A3" s="247" t="s">
        <v>296</v>
      </c>
      <c r="R3" s="5" t="s">
        <v>20</v>
      </c>
    </row>
    <row r="4" spans="1:18">
      <c r="R4" s="10" t="s">
        <v>295</v>
      </c>
    </row>
    <row r="6" spans="1:18" ht="34">
      <c r="A6" s="22" t="s">
        <v>282</v>
      </c>
      <c r="B6" s="22"/>
      <c r="C6" s="22"/>
      <c r="D6" s="22"/>
      <c r="E6" s="22"/>
      <c r="F6" s="22"/>
      <c r="G6" s="22"/>
      <c r="H6" s="22"/>
      <c r="I6" s="22"/>
      <c r="J6" s="23"/>
      <c r="K6" s="24"/>
      <c r="L6" s="25" t="s">
        <v>15</v>
      </c>
      <c r="M6" s="26"/>
      <c r="N6" s="26"/>
      <c r="O6" s="26"/>
      <c r="P6" s="26"/>
      <c r="Q6" s="26"/>
      <c r="R6" s="26"/>
    </row>
    <row r="7" spans="1:18" ht="31" thickBot="1">
      <c r="A7" s="115" t="s">
        <v>67</v>
      </c>
      <c r="B7" s="115" t="s">
        <v>44</v>
      </c>
      <c r="C7" s="123" t="s">
        <v>74</v>
      </c>
      <c r="D7" s="124" t="s">
        <v>75</v>
      </c>
      <c r="E7" s="125">
        <v>2021</v>
      </c>
      <c r="F7" s="125">
        <v>2022</v>
      </c>
      <c r="G7" s="125">
        <v>2023</v>
      </c>
      <c r="H7" s="125">
        <v>2024</v>
      </c>
      <c r="I7" s="125">
        <v>2025</v>
      </c>
      <c r="J7" s="125">
        <v>2026</v>
      </c>
      <c r="K7" s="126">
        <v>2027</v>
      </c>
      <c r="L7" s="127" t="s">
        <v>82</v>
      </c>
      <c r="M7" s="128" t="s">
        <v>83</v>
      </c>
      <c r="N7" s="128" t="s">
        <v>84</v>
      </c>
      <c r="O7" s="128" t="s">
        <v>85</v>
      </c>
      <c r="P7" s="128" t="s">
        <v>162</v>
      </c>
      <c r="Q7" s="128" t="s">
        <v>163</v>
      </c>
      <c r="R7" s="129" t="s">
        <v>267</v>
      </c>
    </row>
    <row r="8" spans="1:18" s="9" customFormat="1" ht="15" customHeight="1" thickTop="1">
      <c r="A8" s="135" t="s">
        <v>76</v>
      </c>
      <c r="B8" s="135" t="s">
        <v>259</v>
      </c>
      <c r="C8" s="135" t="s">
        <v>16</v>
      </c>
      <c r="D8" s="135" t="s">
        <v>260</v>
      </c>
      <c r="E8" s="136">
        <f>Market_Ref_currency!E8*E$57</f>
        <v>362.55809947453224</v>
      </c>
      <c r="F8" s="136">
        <f>Market_Ref_currency!F8*F$57</f>
        <v>345.52756195552087</v>
      </c>
      <c r="G8" s="136">
        <f>Market_Ref_currency!G8*G$57</f>
        <v>368.71192321486603</v>
      </c>
      <c r="H8" s="136">
        <f>Market_Ref_currency!H8*H$57</f>
        <v>398.24780319197373</v>
      </c>
      <c r="I8" s="136">
        <f>Market_Ref_currency!I8*I$57</f>
        <v>437.04995322156481</v>
      </c>
      <c r="J8" s="136">
        <f>Market_Ref_currency!J8*J$57</f>
        <v>477.72238322233073</v>
      </c>
      <c r="K8" s="144">
        <f>Market_Ref_currency!K8*K$57</f>
        <v>521.9341977691945</v>
      </c>
      <c r="L8" s="137">
        <v>5.3080264200108251E-2</v>
      </c>
      <c r="M8" s="138">
        <v>0.15681788361816906</v>
      </c>
      <c r="N8" s="138">
        <v>0.18870098442941341</v>
      </c>
      <c r="O8" s="138">
        <v>0.22076489793855592</v>
      </c>
      <c r="P8" s="138">
        <v>0.21517947425801132</v>
      </c>
      <c r="Q8" s="138">
        <v>0.21285329835526579</v>
      </c>
      <c r="R8" s="137">
        <v>0.20931193359078226</v>
      </c>
    </row>
    <row r="9" spans="1:18" s="9" customFormat="1" ht="15" customHeight="1">
      <c r="A9" s="139" t="s">
        <v>76</v>
      </c>
      <c r="B9" s="139" t="s">
        <v>259</v>
      </c>
      <c r="C9" s="140" t="s">
        <v>226</v>
      </c>
      <c r="D9" s="139" t="s">
        <v>16</v>
      </c>
      <c r="E9" s="141">
        <f>Market_Ref_currency!E9*E$57</f>
        <v>398.8139094219855</v>
      </c>
      <c r="F9" s="141">
        <f>Market_Ref_currency!F9*F$57</f>
        <v>380.08031815107296</v>
      </c>
      <c r="G9" s="141">
        <f>Market_Ref_currency!G9*G$57</f>
        <v>405.58311553635258</v>
      </c>
      <c r="H9" s="141">
        <f>Market_Ref_currency!H9*H$57</f>
        <v>438.0725835111711</v>
      </c>
      <c r="I9" s="141">
        <f>Market_Ref_currency!I9*I$57</f>
        <v>480.7549485437213</v>
      </c>
      <c r="J9" s="141">
        <f>Market_Ref_currency!J9*J$57</f>
        <v>525.49462154456387</v>
      </c>
      <c r="K9" s="145">
        <f>Market_Ref_currency!K9*K$57</f>
        <v>574.12761754611404</v>
      </c>
      <c r="L9" s="142">
        <v>9.5756711758340884E-2</v>
      </c>
      <c r="M9" s="143">
        <v>0.19863618671473704</v>
      </c>
      <c r="N9" s="143">
        <v>0.23400570645969054</v>
      </c>
      <c r="O9" s="143">
        <v>0.26797303352769286</v>
      </c>
      <c r="P9" s="143">
        <v>0.26076598942989349</v>
      </c>
      <c r="Q9" s="143">
        <v>0.25623734909455043</v>
      </c>
      <c r="R9" s="142">
        <v>0.25468106192817408</v>
      </c>
    </row>
    <row r="10" spans="1:18" s="16" customFormat="1" ht="15" customHeight="1">
      <c r="A10" s="139" t="s">
        <v>76</v>
      </c>
      <c r="B10" s="139" t="s">
        <v>259</v>
      </c>
      <c r="C10" s="140" t="s">
        <v>227</v>
      </c>
      <c r="D10" s="139" t="s">
        <v>16</v>
      </c>
      <c r="E10" s="141">
        <f>Market_Ref_currency!E10*E$57</f>
        <v>616.34876910670482</v>
      </c>
      <c r="F10" s="141">
        <f>Market_Ref_currency!F10*F$57</f>
        <v>587.39685532438546</v>
      </c>
      <c r="G10" s="141">
        <f>Market_Ref_currency!G10*G$57</f>
        <v>626.81026946527209</v>
      </c>
      <c r="H10" s="141">
        <f>Market_Ref_currency!H10*H$57</f>
        <v>677.02126542635528</v>
      </c>
      <c r="I10" s="141">
        <f>Market_Ref_currency!I10*I$57</f>
        <v>742.98492047666014</v>
      </c>
      <c r="J10" s="141">
        <f>Market_Ref_currency!J10*J$57</f>
        <v>812.12805147796223</v>
      </c>
      <c r="K10" s="145">
        <f>Market_Ref_currency!K10*K$57</f>
        <v>887.2881362076306</v>
      </c>
      <c r="L10" s="142">
        <v>9.9357298904618752E-3</v>
      </c>
      <c r="M10" s="143">
        <v>0.11094834908726825</v>
      </c>
      <c r="N10" s="143">
        <v>0.1350849222557815</v>
      </c>
      <c r="O10" s="143">
        <v>0.16002737079018914</v>
      </c>
      <c r="P10" s="143">
        <v>0.15107055846599504</v>
      </c>
      <c r="Q10" s="143">
        <v>0.14602741993619928</v>
      </c>
      <c r="R10" s="142">
        <v>0.14801717784171209</v>
      </c>
    </row>
    <row r="11" spans="1:18" s="16" customFormat="1" ht="15" customHeight="1">
      <c r="A11" s="139" t="s">
        <v>76</v>
      </c>
      <c r="B11" s="139" t="s">
        <v>37</v>
      </c>
      <c r="C11" s="139" t="s">
        <v>16</v>
      </c>
      <c r="D11" s="139" t="s">
        <v>228</v>
      </c>
      <c r="E11" s="141">
        <f>Market_Ref_currency!E11*E$57</f>
        <v>725.11619894906448</v>
      </c>
      <c r="F11" s="141">
        <f>Market_Ref_currency!F11*F$57</f>
        <v>691.05512391104173</v>
      </c>
      <c r="G11" s="141">
        <f>Market_Ref_currency!G11*G$57</f>
        <v>737.42384642973207</v>
      </c>
      <c r="H11" s="141">
        <f>Market_Ref_currency!H11*H$57</f>
        <v>796.49560638394746</v>
      </c>
      <c r="I11" s="141">
        <f>Market_Ref_currency!I11*I$57</f>
        <v>874.09990644312961</v>
      </c>
      <c r="J11" s="141">
        <f>Market_Ref_currency!J11*J$57</f>
        <v>955.44476644466147</v>
      </c>
      <c r="K11" s="145">
        <f>Market_Ref_currency!K11*K$57</f>
        <v>1043.868395538389</v>
      </c>
      <c r="L11" s="142">
        <v>2.5559749310973823E-2</v>
      </c>
      <c r="M11" s="143">
        <v>0.12377444719369479</v>
      </c>
      <c r="N11" s="143">
        <v>0.15601538640921553</v>
      </c>
      <c r="O11" s="143">
        <v>0.18988835395152726</v>
      </c>
      <c r="P11" s="143">
        <v>0.18099338072845561</v>
      </c>
      <c r="Q11" s="143">
        <v>0.17474023131826311</v>
      </c>
      <c r="R11" s="142">
        <v>0.17534342869949548</v>
      </c>
    </row>
    <row r="12" spans="1:18" s="16" customFormat="1" ht="15" customHeight="1">
      <c r="A12" s="139" t="s">
        <v>76</v>
      </c>
      <c r="B12" s="139" t="s">
        <v>37</v>
      </c>
      <c r="C12" s="140" t="s">
        <v>226</v>
      </c>
      <c r="D12" s="139" t="s">
        <v>16</v>
      </c>
      <c r="E12" s="141">
        <f>Market_Ref_currency!E12*E$57</f>
        <v>761.37200889651774</v>
      </c>
      <c r="F12" s="141">
        <f>Market_Ref_currency!F12*F$57</f>
        <v>725.60788010659383</v>
      </c>
      <c r="G12" s="141">
        <f>Market_Ref_currency!G12*G$57</f>
        <v>774.29503875121861</v>
      </c>
      <c r="H12" s="141">
        <f>Market_Ref_currency!H12*H$57</f>
        <v>836.32038670314489</v>
      </c>
      <c r="I12" s="141">
        <f>Market_Ref_currency!I12*I$57</f>
        <v>917.8049017652861</v>
      </c>
      <c r="J12" s="141">
        <f>Market_Ref_currency!J12*J$57</f>
        <v>1003.2170047668947</v>
      </c>
      <c r="K12" s="145">
        <f>Market_Ref_currency!K12*K$57</f>
        <v>1096.0618153153084</v>
      </c>
      <c r="L12" s="142">
        <v>4.8510922379868537E-2</v>
      </c>
      <c r="M12" s="143">
        <v>0.14630514657053606</v>
      </c>
      <c r="N12" s="143">
        <v>0.1887217155908163</v>
      </c>
      <c r="O12" s="143">
        <v>0.23536298243312959</v>
      </c>
      <c r="P12" s="143">
        <v>0.22675558985462385</v>
      </c>
      <c r="Q12" s="143">
        <v>0.21947835244495373</v>
      </c>
      <c r="R12" s="142">
        <v>0.21745167139803367</v>
      </c>
    </row>
    <row r="13" spans="1:18" s="16" customFormat="1" ht="15" customHeight="1">
      <c r="A13" s="139" t="s">
        <v>76</v>
      </c>
      <c r="B13" s="139" t="s">
        <v>37</v>
      </c>
      <c r="C13" s="140" t="s">
        <v>227</v>
      </c>
      <c r="D13" s="139" t="s">
        <v>16</v>
      </c>
      <c r="E13" s="141">
        <f>Market_Ref_currency!E13*E$57</f>
        <v>978.90686858123706</v>
      </c>
      <c r="F13" s="141">
        <f>Market_Ref_currency!F13*F$57</f>
        <v>932.92441727990627</v>
      </c>
      <c r="G13" s="141">
        <f>Market_Ref_currency!G13*G$57</f>
        <v>995.52219268013801</v>
      </c>
      <c r="H13" s="141">
        <f>Market_Ref_currency!H13*H$57</f>
        <v>1075.2690686183289</v>
      </c>
      <c r="I13" s="141">
        <f>Market_Ref_currency!I13*I$57</f>
        <v>1180.0348736982246</v>
      </c>
      <c r="J13" s="141">
        <f>Market_Ref_currency!J13*J$57</f>
        <v>1289.8504347002929</v>
      </c>
      <c r="K13" s="145">
        <f>Market_Ref_currency!K13*K$57</f>
        <v>1409.222333976825</v>
      </c>
      <c r="L13" s="142">
        <v>1.047852254740067E-2</v>
      </c>
      <c r="M13" s="143">
        <v>0.10841228567924022</v>
      </c>
      <c r="N13" s="143">
        <v>0.13295278097860797</v>
      </c>
      <c r="O13" s="143">
        <v>0.15624385137928853</v>
      </c>
      <c r="P13" s="143">
        <v>0.14481933520293411</v>
      </c>
      <c r="Q13" s="143">
        <v>0.1368446188760164</v>
      </c>
      <c r="R13" s="142">
        <v>0.14268053135085168</v>
      </c>
    </row>
    <row r="14" spans="1:18" s="16" customFormat="1" ht="15" customHeight="1" thickBot="1">
      <c r="A14" s="146" t="s">
        <v>76</v>
      </c>
      <c r="B14" s="146" t="s">
        <v>79</v>
      </c>
      <c r="C14" s="146" t="s">
        <v>79</v>
      </c>
      <c r="D14" s="146" t="s">
        <v>79</v>
      </c>
      <c r="E14" s="147">
        <f>Market_Ref_currency!E14*E$57</f>
        <v>1087.6742984235968</v>
      </c>
      <c r="F14" s="147">
        <f>Market_Ref_currency!F14*F$57</f>
        <v>1036.5826858665625</v>
      </c>
      <c r="G14" s="147">
        <f>Market_Ref_currency!G14*G$57</f>
        <v>1106.1357696445978</v>
      </c>
      <c r="H14" s="147">
        <f>Market_Ref_currency!H14*H$57</f>
        <v>1194.7434095759211</v>
      </c>
      <c r="I14" s="147">
        <f>Market_Ref_currency!I14*I$57</f>
        <v>1311.1498596646943</v>
      </c>
      <c r="J14" s="147">
        <f>Market_Ref_currency!J14*J$57</f>
        <v>1433.1671496669919</v>
      </c>
      <c r="K14" s="150">
        <f>Market_Ref_currency!K14*K$57</f>
        <v>1565.8025933075835</v>
      </c>
      <c r="L14" s="148">
        <v>-1.4474598593916754E-2</v>
      </c>
      <c r="M14" s="149">
        <v>8.9713739937752113E-2</v>
      </c>
      <c r="N14" s="149">
        <v>0.11551853016068847</v>
      </c>
      <c r="O14" s="149">
        <v>0.14106272034328171</v>
      </c>
      <c r="P14" s="149">
        <v>0.13156829412069571</v>
      </c>
      <c r="Q14" s="149">
        <v>0.12547412079160991</v>
      </c>
      <c r="R14" s="148">
        <v>0.12836770387628893</v>
      </c>
    </row>
    <row r="15" spans="1:18" s="9" customFormat="1" ht="15" customHeight="1" thickTop="1">
      <c r="A15" s="130" t="s">
        <v>170</v>
      </c>
      <c r="B15" s="130" t="s">
        <v>259</v>
      </c>
      <c r="C15" s="130" t="s">
        <v>16</v>
      </c>
      <c r="D15" s="130" t="s">
        <v>260</v>
      </c>
      <c r="E15" s="131">
        <f>Market_Ref_currency!E15*E$57</f>
        <v>51.794014210647468</v>
      </c>
      <c r="F15" s="131">
        <f>Market_Ref_currency!F15*F$57</f>
        <v>49.361080279360124</v>
      </c>
      <c r="G15" s="131">
        <f>Market_Ref_currency!G15*G$57</f>
        <v>52.673131887838004</v>
      </c>
      <c r="H15" s="131">
        <f>Market_Ref_currency!H15*H$57</f>
        <v>56.892543313139107</v>
      </c>
      <c r="I15" s="131">
        <f>Market_Ref_currency!I15*I$57</f>
        <v>62.435707603080701</v>
      </c>
      <c r="J15" s="131">
        <f>Market_Ref_currency!J15*J$57</f>
        <v>68.246054746047264</v>
      </c>
      <c r="K15" s="134">
        <f>Market_Ref_currency!K15*K$57</f>
        <v>74.562028252742095</v>
      </c>
      <c r="L15" s="132">
        <v>7.7499701353159312E-2</v>
      </c>
      <c r="M15" s="133">
        <v>0.18153219003557397</v>
      </c>
      <c r="N15" s="133">
        <v>0.21144580422912518</v>
      </c>
      <c r="O15" s="133">
        <v>0.24552258815731332</v>
      </c>
      <c r="P15" s="133">
        <v>0.24086821464771346</v>
      </c>
      <c r="Q15" s="133">
        <v>0.24112370224415614</v>
      </c>
      <c r="R15" s="132">
        <v>0.23466484343548144</v>
      </c>
    </row>
    <row r="16" spans="1:18" s="16" customFormat="1" ht="15" customHeight="1">
      <c r="A16" s="17" t="s">
        <v>170</v>
      </c>
      <c r="B16" s="17" t="s">
        <v>259</v>
      </c>
      <c r="C16" s="21" t="s">
        <v>226</v>
      </c>
      <c r="D16" s="17" t="s">
        <v>16</v>
      </c>
      <c r="E16" s="15">
        <f>Market_Ref_currency!E16*E$57</f>
        <v>56.973415631712214</v>
      </c>
      <c r="F16" s="15">
        <f>Market_Ref_currency!F16*F$57</f>
        <v>54.297188307296139</v>
      </c>
      <c r="G16" s="15">
        <f>Market_Ref_currency!G16*G$57</f>
        <v>57.940445076621799</v>
      </c>
      <c r="H16" s="15">
        <f>Market_Ref_currency!H16*H$57</f>
        <v>62.581797644453005</v>
      </c>
      <c r="I16" s="15">
        <f>Market_Ref_currency!I16*I$57</f>
        <v>68.679278363388747</v>
      </c>
      <c r="J16" s="15">
        <f>Market_Ref_currency!J16*J$57</f>
        <v>75.070660220651973</v>
      </c>
      <c r="K16" s="20">
        <f>Market_Ref_currency!K16*K$57</f>
        <v>82.018231078016285</v>
      </c>
      <c r="L16" s="12">
        <v>0.13107475731053064</v>
      </c>
      <c r="M16" s="11">
        <v>0.22914503444045509</v>
      </c>
      <c r="N16" s="11">
        <v>0.26466220073351865</v>
      </c>
      <c r="O16" s="11">
        <v>0.30105571268877274</v>
      </c>
      <c r="P16" s="11">
        <v>0.29411564036262972</v>
      </c>
      <c r="Q16" s="11">
        <v>0.29233379786813751</v>
      </c>
      <c r="R16" s="12">
        <v>0.28796646430774264</v>
      </c>
    </row>
    <row r="17" spans="1:18" s="16" customFormat="1" ht="15" customHeight="1">
      <c r="A17" s="17" t="s">
        <v>170</v>
      </c>
      <c r="B17" s="17" t="s">
        <v>259</v>
      </c>
      <c r="C17" s="21" t="s">
        <v>227</v>
      </c>
      <c r="D17" s="17" t="s">
        <v>16</v>
      </c>
      <c r="E17" s="15">
        <f>Market_Ref_currency!E17*E$57</f>
        <v>62.15281705277696</v>
      </c>
      <c r="F17" s="15">
        <f>Market_Ref_currency!F17*F$57</f>
        <v>59.233296335232147</v>
      </c>
      <c r="G17" s="15">
        <f>Market_Ref_currency!G17*G$57</f>
        <v>63.207758265405594</v>
      </c>
      <c r="H17" s="15">
        <f>Market_Ref_currency!H17*H$57</f>
        <v>68.271051975766923</v>
      </c>
      <c r="I17" s="15">
        <f>Market_Ref_currency!I17*I$57</f>
        <v>74.922849123696807</v>
      </c>
      <c r="J17" s="15">
        <f>Market_Ref_currency!J17*J$57</f>
        <v>81.895265695256697</v>
      </c>
      <c r="K17" s="20">
        <f>Market_Ref_currency!K17*K$57</f>
        <v>89.474433903290489</v>
      </c>
      <c r="L17" s="12">
        <v>2.5274628101005225E-2</v>
      </c>
      <c r="M17" s="11">
        <v>0.13032963282457111</v>
      </c>
      <c r="N17" s="11">
        <v>0.14921419871204833</v>
      </c>
      <c r="O17" s="11">
        <v>0.17405794876297631</v>
      </c>
      <c r="P17" s="11">
        <v>0.16493285148966819</v>
      </c>
      <c r="Q17" s="11">
        <v>0.15999524114428798</v>
      </c>
      <c r="R17" s="12">
        <v>0.16201545462133415</v>
      </c>
    </row>
    <row r="18" spans="1:18" s="9" customFormat="1" ht="15" customHeight="1">
      <c r="A18" s="14" t="s">
        <v>170</v>
      </c>
      <c r="B18" s="14" t="s">
        <v>37</v>
      </c>
      <c r="C18" s="14" t="s">
        <v>16</v>
      </c>
      <c r="D18" s="14" t="s">
        <v>228</v>
      </c>
      <c r="E18" s="8">
        <f>Market_Ref_currency!E18*E$57</f>
        <v>67.332218473841706</v>
      </c>
      <c r="F18" s="8">
        <f>Market_Ref_currency!F18*F$57</f>
        <v>64.169404363168155</v>
      </c>
      <c r="G18" s="8">
        <f>Market_Ref_currency!G18*G$57</f>
        <v>68.47507145418939</v>
      </c>
      <c r="H18" s="8">
        <f>Market_Ref_currency!H18*H$57</f>
        <v>73.960306307080828</v>
      </c>
      <c r="I18" s="8">
        <f>Market_Ref_currency!I18*I$57</f>
        <v>81.166419884004881</v>
      </c>
      <c r="J18" s="8">
        <f>Market_Ref_currency!J18*J$57</f>
        <v>88.71987116986142</v>
      </c>
      <c r="K18" s="19">
        <f>Market_Ref_currency!K18*K$57</f>
        <v>96.930636728564707</v>
      </c>
      <c r="L18" s="6">
        <v>4.3099581235507278E-2</v>
      </c>
      <c r="M18" s="7">
        <v>0.14368971824266041</v>
      </c>
      <c r="N18" s="7">
        <v>0.17956139391139847</v>
      </c>
      <c r="O18" s="7">
        <v>0.2159389554261264</v>
      </c>
      <c r="P18" s="7">
        <v>0.20364313433992631</v>
      </c>
      <c r="Q18" s="7">
        <v>0.1960210016147963</v>
      </c>
      <c r="R18" s="6">
        <v>0.19871852715737748</v>
      </c>
    </row>
    <row r="19" spans="1:18" s="9" customFormat="1" ht="15" customHeight="1">
      <c r="A19" s="17" t="s">
        <v>170</v>
      </c>
      <c r="B19" s="17" t="s">
        <v>37</v>
      </c>
      <c r="C19" s="21" t="s">
        <v>226</v>
      </c>
      <c r="D19" s="17" t="s">
        <v>16</v>
      </c>
      <c r="E19" s="15">
        <f>Market_Ref_currency!E19*E$57</f>
        <v>72.511619894906445</v>
      </c>
      <c r="F19" s="15">
        <f>Market_Ref_currency!F19*F$57</f>
        <v>69.10551239110417</v>
      </c>
      <c r="G19" s="15">
        <f>Market_Ref_currency!G19*G$57</f>
        <v>73.742384642973192</v>
      </c>
      <c r="H19" s="15">
        <f>Market_Ref_currency!H19*H$57</f>
        <v>79.649560638394732</v>
      </c>
      <c r="I19" s="15">
        <f>Market_Ref_currency!I19*I$57</f>
        <v>87.409990644312956</v>
      </c>
      <c r="J19" s="15">
        <f>Market_Ref_currency!J19*J$57</f>
        <v>95.544476644466144</v>
      </c>
      <c r="K19" s="20">
        <f>Market_Ref_currency!K19*K$57</f>
        <v>104.38683955383891</v>
      </c>
      <c r="L19" s="12">
        <v>6.7063611726145167E-2</v>
      </c>
      <c r="M19" s="11">
        <v>0.1660797958141218</v>
      </c>
      <c r="N19" s="11">
        <v>0.22217327574109724</v>
      </c>
      <c r="O19" s="11">
        <v>0.28048786837562822</v>
      </c>
      <c r="P19" s="11">
        <v>0.26834749136295644</v>
      </c>
      <c r="Q19" s="11">
        <v>0.26051731354459484</v>
      </c>
      <c r="R19" s="12">
        <v>0.25769064401515851</v>
      </c>
    </row>
    <row r="20" spans="1:18" s="16" customFormat="1" ht="15" customHeight="1" thickBot="1">
      <c r="A20" s="17" t="s">
        <v>170</v>
      </c>
      <c r="B20" s="17" t="s">
        <v>37</v>
      </c>
      <c r="C20" s="21" t="s">
        <v>227</v>
      </c>
      <c r="D20" s="17" t="s">
        <v>16</v>
      </c>
      <c r="E20" s="15">
        <f>Market_Ref_currency!E20*E$57</f>
        <v>77.691021315971199</v>
      </c>
      <c r="F20" s="15">
        <f>Market_Ref_currency!F20*F$57</f>
        <v>74.041620419040186</v>
      </c>
      <c r="G20" s="15">
        <f>Market_Ref_currency!G20*G$57</f>
        <v>79.009697831756995</v>
      </c>
      <c r="H20" s="15">
        <f>Market_Ref_currency!H20*H$57</f>
        <v>85.33881496970865</v>
      </c>
      <c r="I20" s="15">
        <f>Market_Ref_currency!I20*I$57</f>
        <v>93.65356140462103</v>
      </c>
      <c r="J20" s="15">
        <f>Market_Ref_currency!J20*J$57</f>
        <v>102.36908211907087</v>
      </c>
      <c r="K20" s="20">
        <f>Market_Ref_currency!K20*K$57</f>
        <v>111.84304237911311</v>
      </c>
      <c r="L20" s="12">
        <v>2.7937346140704644E-2</v>
      </c>
      <c r="M20" s="11">
        <v>0.12898412238855883</v>
      </c>
      <c r="N20" s="11">
        <v>0.1506547163310259</v>
      </c>
      <c r="O20" s="11">
        <v>0.16942918899473525</v>
      </c>
      <c r="P20" s="11">
        <v>0.15259377570005506</v>
      </c>
      <c r="Q20" s="11">
        <v>0.14002543677670309</v>
      </c>
      <c r="R20" s="12">
        <v>0.15312779573862212</v>
      </c>
    </row>
    <row r="21" spans="1:18" s="16" customFormat="1" ht="15" customHeight="1" thickTop="1">
      <c r="A21" s="130" t="s">
        <v>173</v>
      </c>
      <c r="B21" s="130" t="s">
        <v>259</v>
      </c>
      <c r="C21" s="130" t="s">
        <v>16</v>
      </c>
      <c r="D21" s="130" t="s">
        <v>260</v>
      </c>
      <c r="E21" s="131">
        <f>Market_Ref_currency!E21*E$57</f>
        <v>51.794014210647468</v>
      </c>
      <c r="F21" s="131">
        <f>Market_Ref_currency!F21*F$57</f>
        <v>49.361080279360124</v>
      </c>
      <c r="G21" s="131">
        <f>Market_Ref_currency!G21*G$57</f>
        <v>52.673131887838004</v>
      </c>
      <c r="H21" s="131">
        <f>Market_Ref_currency!H21*H$57</f>
        <v>56.892543313139107</v>
      </c>
      <c r="I21" s="131">
        <f>Market_Ref_currency!I21*I$57</f>
        <v>62.435707603080701</v>
      </c>
      <c r="J21" s="131">
        <f>Market_Ref_currency!J21*J$57</f>
        <v>68.246054746047264</v>
      </c>
      <c r="K21" s="134">
        <f>Market_Ref_currency!K21*K$57</f>
        <v>74.562028252742095</v>
      </c>
      <c r="L21" s="132">
        <v>5.5249646314726286E-2</v>
      </c>
      <c r="M21" s="133">
        <v>0.16580670891968174</v>
      </c>
      <c r="N21" s="133">
        <v>0.19536671494034308</v>
      </c>
      <c r="O21" s="133">
        <v>0.22259896737544405</v>
      </c>
      <c r="P21" s="133">
        <v>0.21224052651303804</v>
      </c>
      <c r="Q21" s="133">
        <v>0.20605561423196161</v>
      </c>
      <c r="R21" s="132">
        <v>0.20902513363042496</v>
      </c>
    </row>
    <row r="22" spans="1:18" s="9" customFormat="1" ht="15" customHeight="1">
      <c r="A22" s="17" t="s">
        <v>173</v>
      </c>
      <c r="B22" s="17" t="s">
        <v>259</v>
      </c>
      <c r="C22" s="21" t="s">
        <v>226</v>
      </c>
      <c r="D22" s="17" t="s">
        <v>16</v>
      </c>
      <c r="E22" s="15">
        <f>Market_Ref_currency!E22*E$57</f>
        <v>56.973415631712214</v>
      </c>
      <c r="F22" s="15">
        <f>Market_Ref_currency!F22*F$57</f>
        <v>54.297188307296139</v>
      </c>
      <c r="G22" s="15">
        <f>Market_Ref_currency!G22*G$57</f>
        <v>57.940445076621799</v>
      </c>
      <c r="H22" s="15">
        <f>Market_Ref_currency!H22*H$57</f>
        <v>62.581797644453005</v>
      </c>
      <c r="I22" s="15">
        <f>Market_Ref_currency!I22*I$57</f>
        <v>68.679278363388747</v>
      </c>
      <c r="J22" s="15">
        <f>Market_Ref_currency!J22*J$57</f>
        <v>75.070660220651973</v>
      </c>
      <c r="K22" s="20">
        <f>Market_Ref_currency!K22*K$57</f>
        <v>82.018231078016285</v>
      </c>
      <c r="L22" s="12">
        <v>0.10037737798686042</v>
      </c>
      <c r="M22" s="11">
        <v>0.21463901563356158</v>
      </c>
      <c r="N22" s="11">
        <v>0.23786456734579153</v>
      </c>
      <c r="O22" s="11">
        <v>0.25898559750335193</v>
      </c>
      <c r="P22" s="11">
        <v>0.24308885688153836</v>
      </c>
      <c r="Q22" s="11">
        <v>0.23284536999090899</v>
      </c>
      <c r="R22" s="12">
        <v>0.24315754150708324</v>
      </c>
    </row>
    <row r="23" spans="1:18" s="16" customFormat="1" ht="15" customHeight="1">
      <c r="A23" s="17" t="s">
        <v>173</v>
      </c>
      <c r="B23" s="17" t="s">
        <v>259</v>
      </c>
      <c r="C23" s="21" t="s">
        <v>227</v>
      </c>
      <c r="D23" s="17" t="s">
        <v>16</v>
      </c>
      <c r="E23" s="15">
        <f>Market_Ref_currency!E23*E$57</f>
        <v>62.15281705277696</v>
      </c>
      <c r="F23" s="15">
        <f>Market_Ref_currency!F23*F$57</f>
        <v>59.233296335232147</v>
      </c>
      <c r="G23" s="15">
        <f>Market_Ref_currency!G23*G$57</f>
        <v>63.207758265405594</v>
      </c>
      <c r="H23" s="15">
        <f>Market_Ref_currency!H23*H$57</f>
        <v>68.271051975766923</v>
      </c>
      <c r="I23" s="15">
        <f>Market_Ref_currency!I23*I$57</f>
        <v>74.922849123696807</v>
      </c>
      <c r="J23" s="15">
        <f>Market_Ref_currency!J23*J$57</f>
        <v>81.895265695256697</v>
      </c>
      <c r="K23" s="20">
        <f>Market_Ref_currency!K23*K$57</f>
        <v>89.474433903290489</v>
      </c>
      <c r="L23" s="12">
        <v>-5.6416913914074662E-3</v>
      </c>
      <c r="M23" s="11">
        <v>9.2891521433074775E-2</v>
      </c>
      <c r="N23" s="11">
        <v>0.12484093279152342</v>
      </c>
      <c r="O23" s="11">
        <v>0.1561474681546029</v>
      </c>
      <c r="P23" s="11">
        <v>0.15089228195881188</v>
      </c>
      <c r="Q23" s="11">
        <v>0.14851072918741903</v>
      </c>
      <c r="R23" s="12">
        <v>0.14503436144372794</v>
      </c>
    </row>
    <row r="24" spans="1:18" s="16" customFormat="1" ht="15" customHeight="1">
      <c r="A24" s="14" t="s">
        <v>173</v>
      </c>
      <c r="B24" s="14" t="s">
        <v>37</v>
      </c>
      <c r="C24" s="14" t="s">
        <v>16</v>
      </c>
      <c r="D24" s="14" t="s">
        <v>228</v>
      </c>
      <c r="E24" s="8">
        <f>Market_Ref_currency!E24*E$57</f>
        <v>67.332218473841706</v>
      </c>
      <c r="F24" s="8">
        <f>Market_Ref_currency!F24*F$57</f>
        <v>64.169404363168155</v>
      </c>
      <c r="G24" s="8">
        <f>Market_Ref_currency!G24*G$57</f>
        <v>68.47507145418939</v>
      </c>
      <c r="H24" s="8">
        <f>Market_Ref_currency!H24*H$57</f>
        <v>73.960306307080828</v>
      </c>
      <c r="I24" s="8">
        <f>Market_Ref_currency!I24*I$57</f>
        <v>81.166419884004881</v>
      </c>
      <c r="J24" s="8">
        <f>Market_Ref_currency!J24*J$57</f>
        <v>88.71987116986142</v>
      </c>
      <c r="K24" s="19">
        <f>Market_Ref_currency!K24*K$57</f>
        <v>96.930636728564707</v>
      </c>
      <c r="L24" s="6">
        <v>2.3785481108537843E-2</v>
      </c>
      <c r="M24" s="7">
        <v>0.1128907811314861</v>
      </c>
      <c r="N24" s="7">
        <v>0.14886958001562767</v>
      </c>
      <c r="O24" s="7">
        <v>0.18427614473996301</v>
      </c>
      <c r="P24" s="7">
        <v>0.17254449367493341</v>
      </c>
      <c r="Q24" s="7">
        <v>0.16617733685975566</v>
      </c>
      <c r="R24" s="6">
        <v>0.16789664289481387</v>
      </c>
    </row>
    <row r="25" spans="1:18" s="9" customFormat="1" ht="15" customHeight="1">
      <c r="A25" s="17" t="s">
        <v>173</v>
      </c>
      <c r="B25" s="17" t="s">
        <v>37</v>
      </c>
      <c r="C25" s="21" t="s">
        <v>226</v>
      </c>
      <c r="D25" s="17" t="s">
        <v>16</v>
      </c>
      <c r="E25" s="15">
        <f>Market_Ref_currency!E25*E$57</f>
        <v>72.511619894906445</v>
      </c>
      <c r="F25" s="15">
        <f>Market_Ref_currency!F25*F$57</f>
        <v>69.10551239110417</v>
      </c>
      <c r="G25" s="15">
        <f>Market_Ref_currency!G25*G$57</f>
        <v>73.742384642973192</v>
      </c>
      <c r="H25" s="15">
        <f>Market_Ref_currency!H25*H$57</f>
        <v>79.649560638394732</v>
      </c>
      <c r="I25" s="15">
        <f>Market_Ref_currency!I25*I$57</f>
        <v>87.409990644312956</v>
      </c>
      <c r="J25" s="15">
        <f>Market_Ref_currency!J25*J$57</f>
        <v>95.544476644466144</v>
      </c>
      <c r="K25" s="20">
        <f>Market_Ref_currency!K25*K$57</f>
        <v>104.38683955383891</v>
      </c>
      <c r="L25" s="12">
        <v>5.2934533818826734E-2</v>
      </c>
      <c r="M25" s="11">
        <v>0.140471348483443</v>
      </c>
      <c r="N25" s="11">
        <v>0.18165926595936632</v>
      </c>
      <c r="O25" s="11">
        <v>0.22339738469411508</v>
      </c>
      <c r="P25" s="11">
        <v>0.20487385612340314</v>
      </c>
      <c r="Q25" s="11">
        <v>0.19381442996195797</v>
      </c>
      <c r="R25" s="12">
        <v>0.20083836465490013</v>
      </c>
    </row>
    <row r="26" spans="1:18" s="16" customFormat="1" ht="15" customHeight="1" thickBot="1">
      <c r="A26" s="17" t="s">
        <v>173</v>
      </c>
      <c r="B26" s="17" t="s">
        <v>37</v>
      </c>
      <c r="C26" s="21" t="s">
        <v>227</v>
      </c>
      <c r="D26" s="17" t="s">
        <v>16</v>
      </c>
      <c r="E26" s="15">
        <f>Market_Ref_currency!E26*E$57</f>
        <v>77.691021315971199</v>
      </c>
      <c r="F26" s="15">
        <f>Market_Ref_currency!F26*F$57</f>
        <v>74.041620419040186</v>
      </c>
      <c r="G26" s="15">
        <f>Market_Ref_currency!G26*G$57</f>
        <v>79.009697831756995</v>
      </c>
      <c r="H26" s="15">
        <f>Market_Ref_currency!H26*H$57</f>
        <v>85.33881496970865</v>
      </c>
      <c r="I26" s="15">
        <f>Market_Ref_currency!I26*I$57</f>
        <v>93.65356140462103</v>
      </c>
      <c r="J26" s="15">
        <f>Market_Ref_currency!J26*J$57</f>
        <v>102.36908211907087</v>
      </c>
      <c r="K26" s="20">
        <f>Market_Ref_currency!K26*K$57</f>
        <v>111.84304237911311</v>
      </c>
      <c r="L26" s="12">
        <v>-1.3286299183856709E-4</v>
      </c>
      <c r="M26" s="11">
        <v>8.9058317720311031E-2</v>
      </c>
      <c r="N26" s="11">
        <v>0.11919830293378664</v>
      </c>
      <c r="O26" s="11">
        <v>0.14689980098475641</v>
      </c>
      <c r="P26" s="11">
        <v>0.13959692176175675</v>
      </c>
      <c r="Q26" s="11">
        <v>0.13639841641916184</v>
      </c>
      <c r="R26" s="12">
        <v>0.13547768044208919</v>
      </c>
    </row>
    <row r="27" spans="1:18" s="16" customFormat="1" ht="15" customHeight="1" thickTop="1">
      <c r="A27" s="130" t="s">
        <v>80</v>
      </c>
      <c r="B27" s="130" t="s">
        <v>259</v>
      </c>
      <c r="C27" s="130" t="s">
        <v>16</v>
      </c>
      <c r="D27" s="130" t="s">
        <v>260</v>
      </c>
      <c r="E27" s="131">
        <f>Market_Ref_currency!E27*E$57</f>
        <v>51.794014210647468</v>
      </c>
      <c r="F27" s="131">
        <f>Market_Ref_currency!F27*F$57</f>
        <v>49.361080279360124</v>
      </c>
      <c r="G27" s="131">
        <f>Market_Ref_currency!G27*G$57</f>
        <v>52.673131887838004</v>
      </c>
      <c r="H27" s="131">
        <f>Market_Ref_currency!H27*H$57</f>
        <v>56.892543313139107</v>
      </c>
      <c r="I27" s="131">
        <f>Market_Ref_currency!I27*I$57</f>
        <v>62.435707603080701</v>
      </c>
      <c r="J27" s="131">
        <f>Market_Ref_currency!J27*J$57</f>
        <v>68.246054746047264</v>
      </c>
      <c r="K27" s="134">
        <f>Market_Ref_currency!K27*K$57</f>
        <v>74.562028252742095</v>
      </c>
      <c r="L27" s="132">
        <v>4.9040052036693593E-2</v>
      </c>
      <c r="M27" s="133">
        <v>0.14292595945145825</v>
      </c>
      <c r="N27" s="133">
        <v>0.18106773565683909</v>
      </c>
      <c r="O27" s="133">
        <v>0.20244498605832906</v>
      </c>
      <c r="P27" s="133">
        <v>0.19347053081974686</v>
      </c>
      <c r="Q27" s="133">
        <v>0.18131773851393951</v>
      </c>
      <c r="R27" s="132">
        <v>0.18954153728733014</v>
      </c>
    </row>
    <row r="28" spans="1:18" s="9" customFormat="1" ht="15" customHeight="1">
      <c r="A28" s="17" t="s">
        <v>80</v>
      </c>
      <c r="B28" s="17" t="s">
        <v>259</v>
      </c>
      <c r="C28" s="21" t="s">
        <v>226</v>
      </c>
      <c r="D28" s="17" t="s">
        <v>16</v>
      </c>
      <c r="E28" s="15">
        <f>Market_Ref_currency!E28*E$57</f>
        <v>56.973415631712214</v>
      </c>
      <c r="F28" s="15">
        <f>Market_Ref_currency!F28*F$57</f>
        <v>54.297188307296139</v>
      </c>
      <c r="G28" s="15">
        <f>Market_Ref_currency!G28*G$57</f>
        <v>57.940445076621799</v>
      </c>
      <c r="H28" s="15">
        <f>Market_Ref_currency!H28*H$57</f>
        <v>62.581797644453005</v>
      </c>
      <c r="I28" s="15">
        <f>Market_Ref_currency!I28*I$57</f>
        <v>68.679278363388747</v>
      </c>
      <c r="J28" s="15">
        <f>Market_Ref_currency!J28*J$57</f>
        <v>75.070660220651973</v>
      </c>
      <c r="K28" s="20">
        <f>Market_Ref_currency!K28*K$57</f>
        <v>82.018231078016285</v>
      </c>
      <c r="L28" s="12">
        <v>8.157652340599264E-2</v>
      </c>
      <c r="M28" s="11">
        <v>0.17337382628758902</v>
      </c>
      <c r="N28" s="11">
        <v>0.21750310778113335</v>
      </c>
      <c r="O28" s="11">
        <v>0.24211890565907823</v>
      </c>
      <c r="P28" s="11">
        <v>0.23288750822655069</v>
      </c>
      <c r="Q28" s="11">
        <v>0.21592806954868582</v>
      </c>
      <c r="R28" s="12">
        <v>0.22706098221959903</v>
      </c>
    </row>
    <row r="29" spans="1:18" s="9" customFormat="1" ht="15" customHeight="1">
      <c r="A29" s="17" t="s">
        <v>80</v>
      </c>
      <c r="B29" s="17" t="s">
        <v>259</v>
      </c>
      <c r="C29" s="21" t="s">
        <v>227</v>
      </c>
      <c r="D29" s="17" t="s">
        <v>16</v>
      </c>
      <c r="E29" s="15">
        <f>Market_Ref_currency!E29*E$57</f>
        <v>62.15281705277696</v>
      </c>
      <c r="F29" s="15">
        <f>Market_Ref_currency!F29*F$57</f>
        <v>59.233296335232147</v>
      </c>
      <c r="G29" s="15">
        <f>Market_Ref_currency!G29*G$57</f>
        <v>63.207758265405594</v>
      </c>
      <c r="H29" s="15">
        <f>Market_Ref_currency!H29*H$57</f>
        <v>68.271051975766923</v>
      </c>
      <c r="I29" s="15">
        <f>Market_Ref_currency!I29*I$57</f>
        <v>74.922849123696807</v>
      </c>
      <c r="J29" s="15">
        <f>Market_Ref_currency!J29*J$57</f>
        <v>81.895265695256697</v>
      </c>
      <c r="K29" s="20">
        <f>Market_Ref_currency!K29*K$57</f>
        <v>89.474433903290489</v>
      </c>
      <c r="L29" s="12">
        <v>7.995448284506157E-3</v>
      </c>
      <c r="M29" s="11">
        <v>0.10171230091474315</v>
      </c>
      <c r="N29" s="11">
        <v>0.12854156934505157</v>
      </c>
      <c r="O29" s="11">
        <v>0.14074144025102187</v>
      </c>
      <c r="P29" s="11">
        <v>0.126718530504349</v>
      </c>
      <c r="Q29" s="11">
        <v>0.11718279235011742</v>
      </c>
      <c r="R29" s="12">
        <v>0.12826499343017517</v>
      </c>
    </row>
    <row r="30" spans="1:18" s="16" customFormat="1" ht="15" customHeight="1">
      <c r="A30" s="14" t="s">
        <v>80</v>
      </c>
      <c r="B30" s="14" t="s">
        <v>37</v>
      </c>
      <c r="C30" s="14" t="s">
        <v>16</v>
      </c>
      <c r="D30" s="14" t="s">
        <v>228</v>
      </c>
      <c r="E30" s="8">
        <f>Market_Ref_currency!E30*E$57</f>
        <v>67.332218473841706</v>
      </c>
      <c r="F30" s="8">
        <f>Market_Ref_currency!F30*F$57</f>
        <v>64.169404363168155</v>
      </c>
      <c r="G30" s="8">
        <f>Market_Ref_currency!G30*G$57</f>
        <v>68.47507145418939</v>
      </c>
      <c r="H30" s="8">
        <f>Market_Ref_currency!H30*H$57</f>
        <v>73.960306307080828</v>
      </c>
      <c r="I30" s="8">
        <f>Market_Ref_currency!I30*I$57</f>
        <v>81.166419884004881</v>
      </c>
      <c r="J30" s="8">
        <f>Market_Ref_currency!J30*J$57</f>
        <v>88.71987116986142</v>
      </c>
      <c r="K30" s="19">
        <f>Market_Ref_currency!K30*K$57</f>
        <v>96.930636728564707</v>
      </c>
      <c r="L30" s="6">
        <v>1.1644740826364686E-2</v>
      </c>
      <c r="M30" s="7">
        <v>0.10119051494813847</v>
      </c>
      <c r="N30" s="7">
        <v>0.13443832284234536</v>
      </c>
      <c r="O30" s="7">
        <v>0.15390612444601204</v>
      </c>
      <c r="P30" s="7">
        <v>0.14458052064434179</v>
      </c>
      <c r="Q30" s="7">
        <v>0.13379106950545228</v>
      </c>
      <c r="R30" s="6">
        <v>0.14164922840246064</v>
      </c>
    </row>
    <row r="31" spans="1:18" s="16" customFormat="1" ht="15" customHeight="1">
      <c r="A31" s="17" t="s">
        <v>80</v>
      </c>
      <c r="B31" s="17" t="s">
        <v>37</v>
      </c>
      <c r="C31" s="21" t="s">
        <v>226</v>
      </c>
      <c r="D31" s="17" t="s">
        <v>16</v>
      </c>
      <c r="E31" s="15">
        <f>Market_Ref_currency!E31*E$57</f>
        <v>72.511619894906445</v>
      </c>
      <c r="F31" s="15">
        <f>Market_Ref_currency!F31*F$57</f>
        <v>69.10551239110417</v>
      </c>
      <c r="G31" s="15">
        <f>Market_Ref_currency!G31*G$57</f>
        <v>73.742384642973192</v>
      </c>
      <c r="H31" s="15">
        <f>Market_Ref_currency!H31*H$57</f>
        <v>79.649560638394732</v>
      </c>
      <c r="I31" s="15">
        <f>Market_Ref_currency!I31*I$57</f>
        <v>87.409990644312956</v>
      </c>
      <c r="J31" s="15">
        <f>Market_Ref_currency!J31*J$57</f>
        <v>95.544476644466144</v>
      </c>
      <c r="K31" s="20">
        <f>Market_Ref_currency!K31*K$57</f>
        <v>104.38683955383891</v>
      </c>
      <c r="L31" s="12">
        <v>3.1048546592215676E-2</v>
      </c>
      <c r="M31" s="11">
        <v>0.12305227487525183</v>
      </c>
      <c r="N31" s="11">
        <v>0.15769635230765666</v>
      </c>
      <c r="O31" s="11">
        <v>0.18448047884932728</v>
      </c>
      <c r="P31" s="11">
        <v>0.17810681183387</v>
      </c>
      <c r="Q31" s="11">
        <v>0.16389831027656965</v>
      </c>
      <c r="R31" s="12">
        <v>0.17099642536000115</v>
      </c>
    </row>
    <row r="32" spans="1:18" s="9" customFormat="1" ht="15" customHeight="1" thickBot="1">
      <c r="A32" s="17" t="s">
        <v>80</v>
      </c>
      <c r="B32" s="17" t="s">
        <v>37</v>
      </c>
      <c r="C32" s="21" t="s">
        <v>227</v>
      </c>
      <c r="D32" s="17" t="s">
        <v>16</v>
      </c>
      <c r="E32" s="15">
        <f>Market_Ref_currency!E32*E$57</f>
        <v>77.691021315971199</v>
      </c>
      <c r="F32" s="15">
        <f>Market_Ref_currency!F32*F$57</f>
        <v>74.041620419040186</v>
      </c>
      <c r="G32" s="15">
        <f>Market_Ref_currency!G32*G$57</f>
        <v>79.009697831756995</v>
      </c>
      <c r="H32" s="15">
        <f>Market_Ref_currency!H32*H$57</f>
        <v>85.33881496970865</v>
      </c>
      <c r="I32" s="15">
        <f>Market_Ref_currency!I32*I$57</f>
        <v>93.65356140462103</v>
      </c>
      <c r="J32" s="15">
        <f>Market_Ref_currency!J32*J$57</f>
        <v>102.36908211907087</v>
      </c>
      <c r="K32" s="20">
        <f>Market_Ref_currency!K32*K$57</f>
        <v>111.84304237911311</v>
      </c>
      <c r="L32" s="12">
        <v>-3.1586420482420108E-3</v>
      </c>
      <c r="M32" s="11">
        <v>8.3939595776507225E-2</v>
      </c>
      <c r="N32" s="11">
        <v>0.11542338427599175</v>
      </c>
      <c r="O32" s="11">
        <v>0.12796228634339579</v>
      </c>
      <c r="P32" s="11">
        <v>0.11470635592226275</v>
      </c>
      <c r="Q32" s="11">
        <v>0.10543765258767013</v>
      </c>
      <c r="R32" s="12">
        <v>0.1158537150515897</v>
      </c>
    </row>
    <row r="33" spans="1:18" s="16" customFormat="1" ht="15" customHeight="1" thickTop="1">
      <c r="A33" s="130" t="s">
        <v>81</v>
      </c>
      <c r="B33" s="130" t="s">
        <v>259</v>
      </c>
      <c r="C33" s="130" t="s">
        <v>16</v>
      </c>
      <c r="D33" s="130" t="s">
        <v>260</v>
      </c>
      <c r="E33" s="131">
        <f>Market_Ref_currency!E33*E$57</f>
        <v>51.794014210647468</v>
      </c>
      <c r="F33" s="131">
        <f>Market_Ref_currency!F33*F$57</f>
        <v>49.361080279360124</v>
      </c>
      <c r="G33" s="131">
        <f>Market_Ref_currency!G33*G$57</f>
        <v>52.673131887838004</v>
      </c>
      <c r="H33" s="131">
        <f>Market_Ref_currency!H33*H$57</f>
        <v>56.892543313139107</v>
      </c>
      <c r="I33" s="131">
        <f>Market_Ref_currency!I33*I$57</f>
        <v>62.435707603080701</v>
      </c>
      <c r="J33" s="131">
        <f>Market_Ref_currency!J33*J$57</f>
        <v>68.246054746047264</v>
      </c>
      <c r="K33" s="134">
        <f>Market_Ref_currency!K33*K$57</f>
        <v>74.562028252742095</v>
      </c>
      <c r="L33" s="132">
        <v>1.6656805790075335E-2</v>
      </c>
      <c r="M33" s="133">
        <v>0.12363724124698194</v>
      </c>
      <c r="N33" s="133">
        <v>0.16115798336169473</v>
      </c>
      <c r="O33" s="133">
        <v>0.18683203846430319</v>
      </c>
      <c r="P33" s="133">
        <v>0.17952110911968089</v>
      </c>
      <c r="Q33" s="133">
        <v>0.17692886152144727</v>
      </c>
      <c r="R33" s="132">
        <v>0.17607258433034301</v>
      </c>
    </row>
    <row r="34" spans="1:18" s="16" customFormat="1" ht="15" customHeight="1">
      <c r="A34" s="17" t="s">
        <v>81</v>
      </c>
      <c r="B34" s="17" t="s">
        <v>259</v>
      </c>
      <c r="C34" s="21" t="s">
        <v>226</v>
      </c>
      <c r="D34" s="17" t="s">
        <v>16</v>
      </c>
      <c r="E34" s="15">
        <f>Market_Ref_currency!E34*E$57</f>
        <v>56.973415631712214</v>
      </c>
      <c r="F34" s="15">
        <f>Market_Ref_currency!F34*F$57</f>
        <v>54.297188307296139</v>
      </c>
      <c r="G34" s="15">
        <f>Market_Ref_currency!G34*G$57</f>
        <v>57.940445076621799</v>
      </c>
      <c r="H34" s="15">
        <f>Market_Ref_currency!H34*H$57</f>
        <v>62.581797644453005</v>
      </c>
      <c r="I34" s="15">
        <f>Market_Ref_currency!I34*I$57</f>
        <v>68.679278363388747</v>
      </c>
      <c r="J34" s="15">
        <f>Market_Ref_currency!J34*J$57</f>
        <v>75.070660220651973</v>
      </c>
      <c r="K34" s="20">
        <f>Market_Ref_currency!K34*K$57</f>
        <v>82.018231078016285</v>
      </c>
      <c r="L34" s="12">
        <v>5.8135349733092534E-2</v>
      </c>
      <c r="M34" s="11">
        <v>0.17541125873321617</v>
      </c>
      <c r="N34" s="11">
        <v>0.20798752618619942</v>
      </c>
      <c r="O34" s="11">
        <v>0.23823445666323195</v>
      </c>
      <c r="P34" s="11">
        <v>0.23117368083233258</v>
      </c>
      <c r="Q34" s="11">
        <v>0.2288877981937274</v>
      </c>
      <c r="R34" s="12">
        <v>0.22651883673650319</v>
      </c>
    </row>
    <row r="35" spans="1:18" s="9" customFormat="1" ht="15" customHeight="1">
      <c r="A35" s="17" t="s">
        <v>81</v>
      </c>
      <c r="B35" s="17" t="s">
        <v>259</v>
      </c>
      <c r="C35" s="21" t="s">
        <v>227</v>
      </c>
      <c r="D35" s="17" t="s">
        <v>16</v>
      </c>
      <c r="E35" s="15">
        <f>Market_Ref_currency!E35*E$57</f>
        <v>62.15281705277696</v>
      </c>
      <c r="F35" s="15">
        <f>Market_Ref_currency!F35*F$57</f>
        <v>59.233296335232147</v>
      </c>
      <c r="G35" s="15">
        <f>Market_Ref_currency!G35*G$57</f>
        <v>63.207758265405594</v>
      </c>
      <c r="H35" s="15">
        <f>Market_Ref_currency!H35*H$57</f>
        <v>68.271051975766923</v>
      </c>
      <c r="I35" s="15">
        <f>Market_Ref_currency!I35*I$57</f>
        <v>74.922849123696807</v>
      </c>
      <c r="J35" s="15">
        <f>Market_Ref_currency!J35*J$57</f>
        <v>81.895265695256697</v>
      </c>
      <c r="K35" s="20">
        <f>Market_Ref_currency!K35*K$57</f>
        <v>89.474433903290489</v>
      </c>
      <c r="L35" s="12">
        <v>-9.3664994510791466E-3</v>
      </c>
      <c r="M35" s="11">
        <v>8.894127136918617E-2</v>
      </c>
      <c r="N35" s="11">
        <v>0.12728351622452738</v>
      </c>
      <c r="O35" s="11">
        <v>0.14698781216184953</v>
      </c>
      <c r="P35" s="11">
        <v>0.13629781334639923</v>
      </c>
      <c r="Q35" s="11">
        <v>0.12981883637086833</v>
      </c>
      <c r="R35" s="12">
        <v>0.13507154209388617</v>
      </c>
    </row>
    <row r="36" spans="1:18" s="16" customFormat="1" ht="15" customHeight="1">
      <c r="A36" s="14" t="s">
        <v>81</v>
      </c>
      <c r="B36" s="14" t="s">
        <v>37</v>
      </c>
      <c r="C36" s="14" t="s">
        <v>16</v>
      </c>
      <c r="D36" s="14" t="s">
        <v>228</v>
      </c>
      <c r="E36" s="8">
        <f>Market_Ref_currency!E36*E$57</f>
        <v>67.332218473841706</v>
      </c>
      <c r="F36" s="8">
        <f>Market_Ref_currency!F36*F$57</f>
        <v>64.169404363168155</v>
      </c>
      <c r="G36" s="8">
        <f>Market_Ref_currency!G36*G$57</f>
        <v>68.47507145418939</v>
      </c>
      <c r="H36" s="8">
        <f>Market_Ref_currency!H36*H$57</f>
        <v>73.960306307080828</v>
      </c>
      <c r="I36" s="8">
        <f>Market_Ref_currency!I36*I$57</f>
        <v>81.166419884004881</v>
      </c>
      <c r="J36" s="8">
        <f>Market_Ref_currency!J36*J$57</f>
        <v>88.71987116986142</v>
      </c>
      <c r="K36" s="19">
        <f>Market_Ref_currency!K36*K$57</f>
        <v>96.930636728564707</v>
      </c>
      <c r="L36" s="6">
        <v>-6.7344038522433314E-3</v>
      </c>
      <c r="M36" s="7">
        <v>9.424102052920813E-2</v>
      </c>
      <c r="N36" s="7">
        <v>0.12641740646441413</v>
      </c>
      <c r="O36" s="7">
        <v>0.15455082737501025</v>
      </c>
      <c r="P36" s="7">
        <v>0.14802893930084871</v>
      </c>
      <c r="Q36" s="7">
        <v>0.14214684635297115</v>
      </c>
      <c r="R36" s="6">
        <v>0.14273833739555841</v>
      </c>
    </row>
    <row r="37" spans="1:18" s="16" customFormat="1" ht="15" customHeight="1">
      <c r="A37" s="17" t="s">
        <v>81</v>
      </c>
      <c r="B37" s="17" t="s">
        <v>37</v>
      </c>
      <c r="C37" s="21" t="s">
        <v>226</v>
      </c>
      <c r="D37" s="17" t="s">
        <v>16</v>
      </c>
      <c r="E37" s="15">
        <f>Market_Ref_currency!E37*E$57</f>
        <v>72.511619894906445</v>
      </c>
      <c r="F37" s="15">
        <f>Market_Ref_currency!F37*F$57</f>
        <v>69.10551239110417</v>
      </c>
      <c r="G37" s="15">
        <f>Market_Ref_currency!G37*G$57</f>
        <v>73.742384642973192</v>
      </c>
      <c r="H37" s="15">
        <f>Market_Ref_currency!H37*H$57</f>
        <v>79.649560638394732</v>
      </c>
      <c r="I37" s="15">
        <f>Market_Ref_currency!I37*I$57</f>
        <v>87.409990644312956</v>
      </c>
      <c r="J37" s="15">
        <f>Market_Ref_currency!J37*J$57</f>
        <v>95.544476644466144</v>
      </c>
      <c r="K37" s="20">
        <f>Market_Ref_currency!K37*K$57</f>
        <v>104.38683955383891</v>
      </c>
      <c r="L37" s="12">
        <v>1.5374339841069951E-2</v>
      </c>
      <c r="M37" s="11">
        <v>0.12169356996714065</v>
      </c>
      <c r="N37" s="11">
        <v>0.15613279963020243</v>
      </c>
      <c r="O37" s="11">
        <v>0.19272406086951466</v>
      </c>
      <c r="P37" s="11">
        <v>0.19024375323703269</v>
      </c>
      <c r="Q37" s="11">
        <v>0.18247030817339049</v>
      </c>
      <c r="R37" s="12">
        <v>0.18030287366842668</v>
      </c>
    </row>
    <row r="38" spans="1:18" s="9" customFormat="1" ht="15" customHeight="1" thickBot="1">
      <c r="A38" s="17" t="s">
        <v>81</v>
      </c>
      <c r="B38" s="17" t="s">
        <v>37</v>
      </c>
      <c r="C38" s="21" t="s">
        <v>227</v>
      </c>
      <c r="D38" s="17" t="s">
        <v>16</v>
      </c>
      <c r="E38" s="15">
        <f>Market_Ref_currency!E38*E$57</f>
        <v>77.691021315971199</v>
      </c>
      <c r="F38" s="15">
        <f>Market_Ref_currency!F38*F$57</f>
        <v>74.041620419040186</v>
      </c>
      <c r="G38" s="15">
        <f>Market_Ref_currency!G38*G$57</f>
        <v>79.009697831756995</v>
      </c>
      <c r="H38" s="15">
        <f>Market_Ref_currency!H38*H$57</f>
        <v>85.33881496970865</v>
      </c>
      <c r="I38" s="15">
        <f>Market_Ref_currency!I38*I$57</f>
        <v>93.65356140462103</v>
      </c>
      <c r="J38" s="15">
        <f>Market_Ref_currency!J38*J$57</f>
        <v>102.36908211907087</v>
      </c>
      <c r="K38" s="20">
        <f>Market_Ref_currency!K38*K$57</f>
        <v>111.84304237911311</v>
      </c>
      <c r="L38" s="12">
        <v>-1.8176827522174976E-2</v>
      </c>
      <c r="M38" s="11">
        <v>7.9547375381576302E-2</v>
      </c>
      <c r="N38" s="11">
        <v>0.10989166819126006</v>
      </c>
      <c r="O38" s="11">
        <v>0.13243692085422021</v>
      </c>
      <c r="P38" s="11">
        <v>0.12227181580571056</v>
      </c>
      <c r="Q38" s="11">
        <v>0.1160535981704085</v>
      </c>
      <c r="R38" s="12">
        <v>0.12013258185050302</v>
      </c>
    </row>
    <row r="39" spans="1:18" s="16" customFormat="1" ht="15" customHeight="1" thickTop="1">
      <c r="A39" s="130" t="s">
        <v>179</v>
      </c>
      <c r="B39" s="130" t="s">
        <v>259</v>
      </c>
      <c r="C39" s="130" t="s">
        <v>16</v>
      </c>
      <c r="D39" s="130" t="s">
        <v>260</v>
      </c>
      <c r="E39" s="131">
        <f>Market_Ref_currency!E39*E$57</f>
        <v>51.794014210647468</v>
      </c>
      <c r="F39" s="131">
        <f>Market_Ref_currency!F39*F$57</f>
        <v>49.361080279360124</v>
      </c>
      <c r="G39" s="131">
        <f>Market_Ref_currency!G39*G$57</f>
        <v>52.673131887838004</v>
      </c>
      <c r="H39" s="131">
        <f>Market_Ref_currency!H39*H$57</f>
        <v>56.892543313139107</v>
      </c>
      <c r="I39" s="131">
        <f>Market_Ref_currency!I39*I$57</f>
        <v>62.435707603080701</v>
      </c>
      <c r="J39" s="131">
        <f>Market_Ref_currency!J39*J$57</f>
        <v>68.246054746047264</v>
      </c>
      <c r="K39" s="134">
        <f>Market_Ref_currency!K39*K$57</f>
        <v>74.562028252742095</v>
      </c>
      <c r="L39" s="132">
        <v>5.066692996227018E-2</v>
      </c>
      <c r="M39" s="133">
        <v>0.15665826881967515</v>
      </c>
      <c r="N39" s="133">
        <v>0.18903461626349527</v>
      </c>
      <c r="O39" s="133">
        <v>0.2179049468285652</v>
      </c>
      <c r="P39" s="133">
        <v>0.21203023501012552</v>
      </c>
      <c r="Q39" s="133">
        <v>0.20754966650462525</v>
      </c>
      <c r="R39" s="132">
        <v>0.20658129178622264</v>
      </c>
    </row>
    <row r="40" spans="1:18" s="16" customFormat="1" ht="15" customHeight="1">
      <c r="A40" s="17" t="s">
        <v>179</v>
      </c>
      <c r="B40" s="17" t="s">
        <v>259</v>
      </c>
      <c r="C40" s="21" t="s">
        <v>226</v>
      </c>
      <c r="D40" s="17" t="s">
        <v>16</v>
      </c>
      <c r="E40" s="15">
        <f>Market_Ref_currency!E40*E$57</f>
        <v>56.973415631712214</v>
      </c>
      <c r="F40" s="15">
        <f>Market_Ref_currency!F40*F$57</f>
        <v>54.297188307296139</v>
      </c>
      <c r="G40" s="15">
        <f>Market_Ref_currency!G40*G$57</f>
        <v>57.940445076621799</v>
      </c>
      <c r="H40" s="15">
        <f>Market_Ref_currency!H40*H$57</f>
        <v>62.581797644453005</v>
      </c>
      <c r="I40" s="15">
        <f>Market_Ref_currency!I40*I$57</f>
        <v>68.679278363388747</v>
      </c>
      <c r="J40" s="15">
        <f>Market_Ref_currency!J40*J$57</f>
        <v>75.070660220651973</v>
      </c>
      <c r="K40" s="20">
        <f>Market_Ref_currency!K40*K$57</f>
        <v>82.018231078016285</v>
      </c>
      <c r="L40" s="12">
        <v>8.1125120756048608E-2</v>
      </c>
      <c r="M40" s="11">
        <v>0.18589222853004705</v>
      </c>
      <c r="N40" s="11">
        <v>0.22522262632127155</v>
      </c>
      <c r="O40" s="11">
        <v>0.25040998485571109</v>
      </c>
      <c r="P40" s="11">
        <v>0.24188214698413568</v>
      </c>
      <c r="Q40" s="11">
        <v>0.23464694692282162</v>
      </c>
      <c r="R40" s="12">
        <v>0.23800572489841976</v>
      </c>
    </row>
    <row r="41" spans="1:18" s="9" customFormat="1" ht="15" customHeight="1">
      <c r="A41" s="17" t="s">
        <v>179</v>
      </c>
      <c r="B41" s="17" t="s">
        <v>259</v>
      </c>
      <c r="C41" s="21" t="s">
        <v>227</v>
      </c>
      <c r="D41" s="17" t="s">
        <v>16</v>
      </c>
      <c r="E41" s="15">
        <f>Market_Ref_currency!E41*E$57</f>
        <v>62.15281705277696</v>
      </c>
      <c r="F41" s="15">
        <f>Market_Ref_currency!F41*F$57</f>
        <v>59.233296335232147</v>
      </c>
      <c r="G41" s="15">
        <f>Market_Ref_currency!G41*G$57</f>
        <v>63.207758265405594</v>
      </c>
      <c r="H41" s="15">
        <f>Market_Ref_currency!H41*H$57</f>
        <v>68.271051975766923</v>
      </c>
      <c r="I41" s="15">
        <f>Market_Ref_currency!I41*I$57</f>
        <v>74.922849123696807</v>
      </c>
      <c r="J41" s="15">
        <f>Market_Ref_currency!J41*J$57</f>
        <v>81.895265695256697</v>
      </c>
      <c r="K41" s="20">
        <f>Market_Ref_currency!K41*K$57</f>
        <v>89.474433903290489</v>
      </c>
      <c r="L41" s="12">
        <v>1.1815062741952875E-2</v>
      </c>
      <c r="M41" s="11">
        <v>0.11681359688900783</v>
      </c>
      <c r="N41" s="11">
        <v>0.13666108658374765</v>
      </c>
      <c r="O41" s="11">
        <v>0.16719632164150444</v>
      </c>
      <c r="P41" s="11">
        <v>0.16214042699130959</v>
      </c>
      <c r="Q41" s="11">
        <v>0.15915615227031865</v>
      </c>
      <c r="R41" s="12">
        <v>0.15622901622724328</v>
      </c>
    </row>
    <row r="42" spans="1:18" s="16" customFormat="1" ht="15" customHeight="1">
      <c r="A42" s="14" t="s">
        <v>179</v>
      </c>
      <c r="B42" s="14" t="s">
        <v>37</v>
      </c>
      <c r="C42" s="14" t="s">
        <v>16</v>
      </c>
      <c r="D42" s="14" t="s">
        <v>228</v>
      </c>
      <c r="E42" s="8">
        <f>Market_Ref_currency!E42*E$57</f>
        <v>67.332218473841706</v>
      </c>
      <c r="F42" s="8">
        <f>Market_Ref_currency!F42*F$57</f>
        <v>64.169404363168155</v>
      </c>
      <c r="G42" s="8">
        <f>Market_Ref_currency!G42*G$57</f>
        <v>68.47507145418939</v>
      </c>
      <c r="H42" s="8">
        <f>Market_Ref_currency!H42*H$57</f>
        <v>73.960306307080828</v>
      </c>
      <c r="I42" s="8">
        <f>Market_Ref_currency!I42*I$57</f>
        <v>81.166419884004881</v>
      </c>
      <c r="J42" s="8">
        <f>Market_Ref_currency!J42*J$57</f>
        <v>88.71987116986142</v>
      </c>
      <c r="K42" s="19">
        <f>Market_Ref_currency!K42*K$57</f>
        <v>96.930636728564707</v>
      </c>
      <c r="L42" s="6">
        <v>3.1542524486738666E-2</v>
      </c>
      <c r="M42" s="7">
        <v>0.13081119443161304</v>
      </c>
      <c r="N42" s="7">
        <v>0.15859084661554723</v>
      </c>
      <c r="O42" s="7">
        <v>0.19705758840605325</v>
      </c>
      <c r="P42" s="7">
        <v>0.19082066586399704</v>
      </c>
      <c r="Q42" s="7">
        <v>0.18604657475132402</v>
      </c>
      <c r="R42" s="6">
        <v>0.1830369545931263</v>
      </c>
    </row>
    <row r="43" spans="1:18" s="16" customFormat="1" ht="15" customHeight="1">
      <c r="A43" s="17" t="s">
        <v>179</v>
      </c>
      <c r="B43" s="17" t="s">
        <v>37</v>
      </c>
      <c r="C43" s="21" t="s">
        <v>226</v>
      </c>
      <c r="D43" s="17" t="s">
        <v>16</v>
      </c>
      <c r="E43" s="15">
        <f>Market_Ref_currency!E43*E$57</f>
        <v>72.511619894906445</v>
      </c>
      <c r="F43" s="15">
        <f>Market_Ref_currency!F43*F$57</f>
        <v>69.10551239110417</v>
      </c>
      <c r="G43" s="15">
        <f>Market_Ref_currency!G43*G$57</f>
        <v>73.742384642973192</v>
      </c>
      <c r="H43" s="15">
        <f>Market_Ref_currency!H43*H$57</f>
        <v>79.649560638394732</v>
      </c>
      <c r="I43" s="15">
        <f>Market_Ref_currency!I43*I$57</f>
        <v>87.409990644312956</v>
      </c>
      <c r="J43" s="15">
        <f>Market_Ref_currency!J43*J$57</f>
        <v>95.544476644466144</v>
      </c>
      <c r="K43" s="20">
        <f>Market_Ref_currency!K43*K$57</f>
        <v>104.38683955383891</v>
      </c>
      <c r="L43" s="12">
        <v>5.4864399214314297E-2</v>
      </c>
      <c r="M43" s="11">
        <v>0.1581003794848983</v>
      </c>
      <c r="N43" s="11">
        <v>0.18894837363418593</v>
      </c>
      <c r="O43" s="11">
        <v>0.2283173764508053</v>
      </c>
      <c r="P43" s="11">
        <v>0.21736916482297497</v>
      </c>
      <c r="Q43" s="11">
        <v>0.20725490656751089</v>
      </c>
      <c r="R43" s="12">
        <v>0.21038551374048509</v>
      </c>
    </row>
    <row r="44" spans="1:18" s="9" customFormat="1" ht="15" customHeight="1" thickBot="1">
      <c r="A44" s="17" t="s">
        <v>179</v>
      </c>
      <c r="B44" s="17" t="s">
        <v>37</v>
      </c>
      <c r="C44" s="21" t="s">
        <v>227</v>
      </c>
      <c r="D44" s="17" t="s">
        <v>16</v>
      </c>
      <c r="E44" s="15">
        <f>Market_Ref_currency!E44*E$57</f>
        <v>77.691021315971199</v>
      </c>
      <c r="F44" s="15">
        <f>Market_Ref_currency!F44*F$57</f>
        <v>74.041620419040186</v>
      </c>
      <c r="G44" s="15">
        <f>Market_Ref_currency!G44*G$57</f>
        <v>79.009697831756995</v>
      </c>
      <c r="H44" s="15">
        <f>Market_Ref_currency!H44*H$57</f>
        <v>85.33881496970865</v>
      </c>
      <c r="I44" s="15">
        <f>Market_Ref_currency!I44*I$57</f>
        <v>93.65356140462103</v>
      </c>
      <c r="J44" s="15">
        <f>Market_Ref_currency!J44*J$57</f>
        <v>102.36908211907087</v>
      </c>
      <c r="K44" s="20">
        <f>Market_Ref_currency!K44*K$57</f>
        <v>111.84304237911311</v>
      </c>
      <c r="L44" s="12">
        <v>1.5785383850384305E-2</v>
      </c>
      <c r="M44" s="11">
        <v>0.11166426240971172</v>
      </c>
      <c r="N44" s="11">
        <v>0.13640134341730881</v>
      </c>
      <c r="O44" s="11">
        <v>0.17315205292098379</v>
      </c>
      <c r="P44" s="11">
        <v>0.1695633361191895</v>
      </c>
      <c r="Q44" s="11">
        <v>0.16837098962612318</v>
      </c>
      <c r="R44" s="12">
        <v>0.16177663636363127</v>
      </c>
    </row>
    <row r="45" spans="1:18" s="16" customFormat="1" ht="15" customHeight="1" thickTop="1">
      <c r="A45" s="130" t="s">
        <v>181</v>
      </c>
      <c r="B45" s="130" t="s">
        <v>259</v>
      </c>
      <c r="C45" s="130" t="s">
        <v>16</v>
      </c>
      <c r="D45" s="130" t="s">
        <v>260</v>
      </c>
      <c r="E45" s="131">
        <f>Market_Ref_currency!E45*E$57</f>
        <v>51.794014210647468</v>
      </c>
      <c r="F45" s="131">
        <f>Market_Ref_currency!F45*F$57</f>
        <v>49.361080279360124</v>
      </c>
      <c r="G45" s="131">
        <f>Market_Ref_currency!G45*G$57</f>
        <v>52.673131887838004</v>
      </c>
      <c r="H45" s="131">
        <f>Market_Ref_currency!H45*H$57</f>
        <v>56.892543313139107</v>
      </c>
      <c r="I45" s="131">
        <f>Market_Ref_currency!I45*I$57</f>
        <v>62.435707603080701</v>
      </c>
      <c r="J45" s="131">
        <f>Market_Ref_currency!J45*J$57</f>
        <v>68.246054746047264</v>
      </c>
      <c r="K45" s="134">
        <f>Market_Ref_currency!K45*K$57</f>
        <v>74.562028252742095</v>
      </c>
      <c r="L45" s="132">
        <v>2.6715021627816249E-2</v>
      </c>
      <c r="M45" s="133">
        <v>0.12351642902547133</v>
      </c>
      <c r="N45" s="133">
        <v>0.15838678037568821</v>
      </c>
      <c r="O45" s="133">
        <v>0.19103973404172381</v>
      </c>
      <c r="P45" s="133">
        <v>0.18082417727242395</v>
      </c>
      <c r="Q45" s="133">
        <v>0.17658820893878335</v>
      </c>
      <c r="R45" s="132">
        <v>0.17665025384754074</v>
      </c>
    </row>
    <row r="46" spans="1:18" s="16" customFormat="1" ht="15" customHeight="1">
      <c r="A46" s="17" t="s">
        <v>181</v>
      </c>
      <c r="B46" s="17" t="s">
        <v>259</v>
      </c>
      <c r="C46" s="21" t="s">
        <v>226</v>
      </c>
      <c r="D46" s="17" t="s">
        <v>16</v>
      </c>
      <c r="E46" s="15">
        <f>Market_Ref_currency!E46*E$57</f>
        <v>56.973415631712214</v>
      </c>
      <c r="F46" s="15">
        <f>Market_Ref_currency!F46*F$57</f>
        <v>54.297188307296139</v>
      </c>
      <c r="G46" s="15">
        <f>Market_Ref_currency!G46*G$57</f>
        <v>57.940445076621799</v>
      </c>
      <c r="H46" s="15">
        <f>Market_Ref_currency!H46*H$57</f>
        <v>62.581797644453005</v>
      </c>
      <c r="I46" s="15">
        <f>Market_Ref_currency!I46*I$57</f>
        <v>68.679278363388747</v>
      </c>
      <c r="J46" s="15">
        <f>Market_Ref_currency!J46*J$57</f>
        <v>75.070660220651973</v>
      </c>
      <c r="K46" s="20">
        <f>Market_Ref_currency!K46*K$57</f>
        <v>82.018231078016285</v>
      </c>
      <c r="L46" s="12">
        <v>5.8954892212069732E-2</v>
      </c>
      <c r="M46" s="11">
        <v>0.15401026271861995</v>
      </c>
      <c r="N46" s="11">
        <v>0.20047071742757039</v>
      </c>
      <c r="O46" s="11">
        <v>0.23284610534566896</v>
      </c>
      <c r="P46" s="11">
        <v>0.22066482688985212</v>
      </c>
      <c r="Q46" s="11">
        <v>0.21603469634632666</v>
      </c>
      <c r="R46" s="12">
        <v>0.21744880837340363</v>
      </c>
    </row>
    <row r="47" spans="1:18" s="9" customFormat="1" ht="15" customHeight="1">
      <c r="A47" s="17" t="s">
        <v>181</v>
      </c>
      <c r="B47" s="17" t="s">
        <v>259</v>
      </c>
      <c r="C47" s="21" t="s">
        <v>227</v>
      </c>
      <c r="D47" s="17" t="s">
        <v>16</v>
      </c>
      <c r="E47" s="15">
        <f>Market_Ref_currency!E47*E$57</f>
        <v>62.15281705277696</v>
      </c>
      <c r="F47" s="15">
        <f>Market_Ref_currency!F47*F$57</f>
        <v>59.233296335232147</v>
      </c>
      <c r="G47" s="15">
        <f>Market_Ref_currency!G47*G$57</f>
        <v>63.207758265405594</v>
      </c>
      <c r="H47" s="15">
        <f>Market_Ref_currency!H47*H$57</f>
        <v>68.271051975766923</v>
      </c>
      <c r="I47" s="15">
        <f>Market_Ref_currency!I47*I$57</f>
        <v>74.922849123696807</v>
      </c>
      <c r="J47" s="15">
        <f>Market_Ref_currency!J47*J$57</f>
        <v>81.895265695256697</v>
      </c>
      <c r="K47" s="20">
        <f>Market_Ref_currency!K47*K$57</f>
        <v>89.474433903290489</v>
      </c>
      <c r="L47" s="12">
        <v>1.2754856499002099E-3</v>
      </c>
      <c r="M47" s="11">
        <v>9.8068537744608442E-2</v>
      </c>
      <c r="N47" s="11">
        <v>0.12147743365008146</v>
      </c>
      <c r="O47" s="11">
        <v>0.15179119446673983</v>
      </c>
      <c r="P47" s="11">
        <v>0.14078892654501773</v>
      </c>
      <c r="Q47" s="11">
        <v>0.13417358586034855</v>
      </c>
      <c r="R47" s="12">
        <v>0.1370047517015458</v>
      </c>
    </row>
    <row r="48" spans="1:18" s="16" customFormat="1" ht="15" customHeight="1">
      <c r="A48" s="14" t="s">
        <v>181</v>
      </c>
      <c r="B48" s="14" t="s">
        <v>37</v>
      </c>
      <c r="C48" s="14" t="s">
        <v>16</v>
      </c>
      <c r="D48" s="14" t="s">
        <v>228</v>
      </c>
      <c r="E48" s="8">
        <f>Market_Ref_currency!E48*E$57</f>
        <v>67.332218473841706</v>
      </c>
      <c r="F48" s="8">
        <f>Market_Ref_currency!F48*F$57</f>
        <v>64.169404363168155</v>
      </c>
      <c r="G48" s="8">
        <f>Market_Ref_currency!G48*G$57</f>
        <v>68.47507145418939</v>
      </c>
      <c r="H48" s="8">
        <f>Market_Ref_currency!H48*H$57</f>
        <v>73.960306307080828</v>
      </c>
      <c r="I48" s="8">
        <f>Market_Ref_currency!I48*I$57</f>
        <v>81.166419884004881</v>
      </c>
      <c r="J48" s="8">
        <f>Market_Ref_currency!J48*J$57</f>
        <v>88.71987116986142</v>
      </c>
      <c r="K48" s="19">
        <f>Market_Ref_currency!K48*K$57</f>
        <v>96.930636728564707</v>
      </c>
      <c r="L48" s="6">
        <v>1.7018362576672885E-2</v>
      </c>
      <c r="M48" s="7">
        <v>0.12089820816529673</v>
      </c>
      <c r="N48" s="7">
        <v>0.14533561440345744</v>
      </c>
      <c r="O48" s="7">
        <v>0.17432628363552927</v>
      </c>
      <c r="P48" s="7">
        <v>0.16566493647030089</v>
      </c>
      <c r="Q48" s="7">
        <v>0.16054599203067466</v>
      </c>
      <c r="R48" s="6">
        <v>0.16142029014162018</v>
      </c>
    </row>
    <row r="49" spans="1:18" s="16" customFormat="1" ht="15" customHeight="1">
      <c r="A49" s="17" t="s">
        <v>181</v>
      </c>
      <c r="B49" s="17" t="s">
        <v>37</v>
      </c>
      <c r="C49" s="21" t="s">
        <v>226</v>
      </c>
      <c r="D49" s="17" t="s">
        <v>16</v>
      </c>
      <c r="E49" s="15">
        <f>Market_Ref_currency!E49*E$57</f>
        <v>72.511619894906445</v>
      </c>
      <c r="F49" s="15">
        <f>Market_Ref_currency!F49*F$57</f>
        <v>69.10551239110417</v>
      </c>
      <c r="G49" s="15">
        <f>Market_Ref_currency!G49*G$57</f>
        <v>73.742384642973192</v>
      </c>
      <c r="H49" s="15">
        <f>Market_Ref_currency!H49*H$57</f>
        <v>79.649560638394732</v>
      </c>
      <c r="I49" s="15">
        <f>Market_Ref_currency!I49*I$57</f>
        <v>87.409990644312956</v>
      </c>
      <c r="J49" s="15">
        <f>Market_Ref_currency!J49*J$57</f>
        <v>95.544476644466144</v>
      </c>
      <c r="K49" s="20">
        <f>Market_Ref_currency!K49*K$57</f>
        <v>104.38683955383891</v>
      </c>
      <c r="L49" s="12">
        <v>4.9344184007426239E-2</v>
      </c>
      <c r="M49" s="11">
        <v>0.14560394775195418</v>
      </c>
      <c r="N49" s="11">
        <v>0.17990299402596177</v>
      </c>
      <c r="O49" s="11">
        <v>0.22647294521396755</v>
      </c>
      <c r="P49" s="11">
        <v>0.21482819933817221</v>
      </c>
      <c r="Q49" s="11">
        <v>0.20950163094653385</v>
      </c>
      <c r="R49" s="12">
        <v>0.20755355169877809</v>
      </c>
    </row>
    <row r="50" spans="1:18" s="9" customFormat="1" ht="15" customHeight="1" thickBot="1">
      <c r="A50" s="17" t="s">
        <v>181</v>
      </c>
      <c r="B50" s="17" t="s">
        <v>37</v>
      </c>
      <c r="C50" s="21" t="s">
        <v>227</v>
      </c>
      <c r="D50" s="17" t="s">
        <v>16</v>
      </c>
      <c r="E50" s="15">
        <f>Market_Ref_currency!E50*E$57</f>
        <v>77.691021315971199</v>
      </c>
      <c r="F50" s="15">
        <f>Market_Ref_currency!F50*F$57</f>
        <v>74.041620419040186</v>
      </c>
      <c r="G50" s="15">
        <f>Market_Ref_currency!G50*G$57</f>
        <v>79.009697831756995</v>
      </c>
      <c r="H50" s="15">
        <f>Market_Ref_currency!H50*H$57</f>
        <v>85.33881496970865</v>
      </c>
      <c r="I50" s="15">
        <f>Market_Ref_currency!I50*I$57</f>
        <v>93.65356140462103</v>
      </c>
      <c r="J50" s="15">
        <f>Market_Ref_currency!J50*J$57</f>
        <v>102.36908211907087</v>
      </c>
      <c r="K50" s="20">
        <f>Market_Ref_currency!K50*K$57</f>
        <v>111.84304237911311</v>
      </c>
      <c r="L50" s="12">
        <v>2.691312272592894E-3</v>
      </c>
      <c r="M50" s="11">
        <v>0.10943896900880801</v>
      </c>
      <c r="N50" s="11">
        <v>0.12877961247820724</v>
      </c>
      <c r="O50" s="11">
        <v>0.14821954233331236</v>
      </c>
      <c r="P50" s="11">
        <v>0.13937437311406886</v>
      </c>
      <c r="Q50" s="11">
        <v>0.13263274660057633</v>
      </c>
      <c r="R50" s="12">
        <v>0.1372276567150208</v>
      </c>
    </row>
    <row r="51" spans="1:18" s="16" customFormat="1" ht="15" customHeight="1" thickTop="1">
      <c r="A51" s="130" t="s">
        <v>183</v>
      </c>
      <c r="B51" s="130" t="s">
        <v>259</v>
      </c>
      <c r="C51" s="130" t="s">
        <v>16</v>
      </c>
      <c r="D51" s="130" t="s">
        <v>260</v>
      </c>
      <c r="E51" s="131">
        <f>Market_Ref_currency!E51*E$57</f>
        <v>51.794014210647468</v>
      </c>
      <c r="F51" s="131">
        <f>Market_Ref_currency!F51*F$57</f>
        <v>49.361080279360124</v>
      </c>
      <c r="G51" s="131">
        <f>Market_Ref_currency!G51*G$57</f>
        <v>52.673131887838004</v>
      </c>
      <c r="H51" s="131">
        <f>Market_Ref_currency!H51*H$57</f>
        <v>56.892543313139107</v>
      </c>
      <c r="I51" s="131">
        <f>Market_Ref_currency!I51*I$57</f>
        <v>62.435707603080701</v>
      </c>
      <c r="J51" s="131">
        <f>Market_Ref_currency!J51*J$57</f>
        <v>68.246054746047264</v>
      </c>
      <c r="K51" s="134">
        <f>Market_Ref_currency!K51*K$57</f>
        <v>74.562028252742095</v>
      </c>
      <c r="L51" s="132">
        <v>5.7004169506902347E-3</v>
      </c>
      <c r="M51" s="133">
        <v>0.10475562071303601</v>
      </c>
      <c r="N51" s="133">
        <v>0.12663203543101575</v>
      </c>
      <c r="O51" s="133">
        <v>0.16601776978582361</v>
      </c>
      <c r="P51" s="133">
        <v>0.16188565618284212</v>
      </c>
      <c r="Q51" s="133">
        <v>0.15444288714313736</v>
      </c>
      <c r="R51" s="132">
        <v>0.1521413852966309</v>
      </c>
    </row>
    <row r="52" spans="1:18" s="16" customFormat="1" ht="15" customHeight="1">
      <c r="A52" s="17" t="s">
        <v>183</v>
      </c>
      <c r="B52" s="17" t="s">
        <v>259</v>
      </c>
      <c r="C52" s="21" t="s">
        <v>226</v>
      </c>
      <c r="D52" s="17" t="s">
        <v>16</v>
      </c>
      <c r="E52" s="15">
        <f>Market_Ref_currency!E52*E$57</f>
        <v>56.973415631712214</v>
      </c>
      <c r="F52" s="15">
        <f>Market_Ref_currency!F52*F$57</f>
        <v>54.297188307296139</v>
      </c>
      <c r="G52" s="15">
        <f>Market_Ref_currency!G52*G$57</f>
        <v>57.940445076621799</v>
      </c>
      <c r="H52" s="15">
        <f>Market_Ref_currency!H52*H$57</f>
        <v>62.581797644453005</v>
      </c>
      <c r="I52" s="15">
        <f>Market_Ref_currency!I52*I$57</f>
        <v>68.679278363388747</v>
      </c>
      <c r="J52" s="15">
        <f>Market_Ref_currency!J52*J$57</f>
        <v>75.070660220651973</v>
      </c>
      <c r="K52" s="20">
        <f>Market_Ref_currency!K52*K$57</f>
        <v>82.018231078016285</v>
      </c>
      <c r="L52" s="12">
        <v>2.7906820265975796E-2</v>
      </c>
      <c r="M52" s="11">
        <v>0.13387869051747714</v>
      </c>
      <c r="N52" s="11">
        <v>0.15116155294773659</v>
      </c>
      <c r="O52" s="11">
        <v>0.19944703575745737</v>
      </c>
      <c r="P52" s="11">
        <v>0.19640832786818252</v>
      </c>
      <c r="Q52" s="11">
        <v>0.18542807767076463</v>
      </c>
      <c r="R52" s="12">
        <v>0.18295438161624178</v>
      </c>
    </row>
    <row r="53" spans="1:18" s="9" customFormat="1" ht="15" customHeight="1">
      <c r="A53" s="17" t="s">
        <v>183</v>
      </c>
      <c r="B53" s="17" t="s">
        <v>259</v>
      </c>
      <c r="C53" s="21" t="s">
        <v>227</v>
      </c>
      <c r="D53" s="17" t="s">
        <v>16</v>
      </c>
      <c r="E53" s="15">
        <f>Market_Ref_currency!E53*E$57</f>
        <v>62.15281705277696</v>
      </c>
      <c r="F53" s="15">
        <f>Market_Ref_currency!F53*F$57</f>
        <v>59.233296335232147</v>
      </c>
      <c r="G53" s="15">
        <f>Market_Ref_currency!G53*G$57</f>
        <v>63.207758265405594</v>
      </c>
      <c r="H53" s="15">
        <f>Market_Ref_currency!H53*H$57</f>
        <v>68.271051975766923</v>
      </c>
      <c r="I53" s="15">
        <f>Market_Ref_currency!I53*I$57</f>
        <v>74.922849123696807</v>
      </c>
      <c r="J53" s="15">
        <f>Market_Ref_currency!J53*J$57</f>
        <v>81.895265695256697</v>
      </c>
      <c r="K53" s="20">
        <f>Market_Ref_currency!K53*K$57</f>
        <v>89.474433903290489</v>
      </c>
      <c r="L53" s="12">
        <v>-2.0565181546514655E-2</v>
      </c>
      <c r="M53" s="11">
        <v>6.8604277531678193E-2</v>
      </c>
      <c r="N53" s="11">
        <v>9.4322852307692884E-2</v>
      </c>
      <c r="O53" s="11">
        <v>0.11969925551161475</v>
      </c>
      <c r="P53" s="11">
        <v>0.1106453325688479</v>
      </c>
      <c r="Q53" s="11">
        <v>0.1049017845213136</v>
      </c>
      <c r="R53" s="12">
        <v>0.1073540087871212</v>
      </c>
    </row>
    <row r="54" spans="1:18" s="16" customFormat="1" ht="15" customHeight="1">
      <c r="A54" s="14" t="s">
        <v>183</v>
      </c>
      <c r="B54" s="14" t="s">
        <v>37</v>
      </c>
      <c r="C54" s="14" t="s">
        <v>16</v>
      </c>
      <c r="D54" s="14" t="s">
        <v>228</v>
      </c>
      <c r="E54" s="8">
        <f>Market_Ref_currency!E54*E$57</f>
        <v>67.332218473841706</v>
      </c>
      <c r="F54" s="8">
        <f>Market_Ref_currency!F54*F$57</f>
        <v>64.169404363168155</v>
      </c>
      <c r="G54" s="8">
        <f>Market_Ref_currency!G54*G$57</f>
        <v>68.47507145418939</v>
      </c>
      <c r="H54" s="8">
        <f>Market_Ref_currency!H54*H$57</f>
        <v>73.960306307080828</v>
      </c>
      <c r="I54" s="8">
        <f>Market_Ref_currency!I54*I$57</f>
        <v>81.166419884004881</v>
      </c>
      <c r="J54" s="8">
        <f>Market_Ref_currency!J54*J$57</f>
        <v>88.71987116986142</v>
      </c>
      <c r="K54" s="19">
        <f>Market_Ref_currency!K54*K$57</f>
        <v>96.930636728564707</v>
      </c>
      <c r="L54" s="6">
        <v>-5.7716674244731037E-3</v>
      </c>
      <c r="M54" s="7">
        <v>8.280637550816472E-2</v>
      </c>
      <c r="N54" s="7">
        <v>0.10260662390413788</v>
      </c>
      <c r="O54" s="7">
        <v>0.13276029711131643</v>
      </c>
      <c r="P54" s="7">
        <v>0.12843931912234008</v>
      </c>
      <c r="Q54" s="7">
        <v>0.12312145797278218</v>
      </c>
      <c r="R54" s="6">
        <v>0.12167202298765711</v>
      </c>
    </row>
    <row r="55" spans="1:18" s="16" customFormat="1" ht="15" customHeight="1">
      <c r="A55" s="17" t="s">
        <v>183</v>
      </c>
      <c r="B55" s="17" t="s">
        <v>37</v>
      </c>
      <c r="C55" s="21" t="s">
        <v>226</v>
      </c>
      <c r="D55" s="17" t="s">
        <v>16</v>
      </c>
      <c r="E55" s="15">
        <f>Market_Ref_currency!E55*E$57</f>
        <v>72.511619894906445</v>
      </c>
      <c r="F55" s="15">
        <f>Market_Ref_currency!F55*F$57</f>
        <v>69.10551239110417</v>
      </c>
      <c r="G55" s="15">
        <f>Market_Ref_currency!G55*G$57</f>
        <v>73.742384642973192</v>
      </c>
      <c r="H55" s="15">
        <f>Market_Ref_currency!H55*H$57</f>
        <v>79.649560638394732</v>
      </c>
      <c r="I55" s="15">
        <f>Market_Ref_currency!I55*I$57</f>
        <v>87.409990644312956</v>
      </c>
      <c r="J55" s="15">
        <f>Market_Ref_currency!J55*J$57</f>
        <v>95.544476644466144</v>
      </c>
      <c r="K55" s="20">
        <f>Market_Ref_currency!K55*K$57</f>
        <v>104.38683955383891</v>
      </c>
      <c r="L55" s="12">
        <v>1.0175010486797476E-2</v>
      </c>
      <c r="M55" s="11">
        <v>9.5581619494637504E-2</v>
      </c>
      <c r="N55" s="11">
        <v>0.11657303258426399</v>
      </c>
      <c r="O55" s="11">
        <v>0.14742649717607281</v>
      </c>
      <c r="P55" s="11">
        <v>0.14521541209941913</v>
      </c>
      <c r="Q55" s="11">
        <v>0.14079168741307679</v>
      </c>
      <c r="R55" s="12">
        <v>0.13743446971293705</v>
      </c>
    </row>
    <row r="56" spans="1:18" s="9" customFormat="1" ht="15" customHeight="1">
      <c r="A56" s="17" t="s">
        <v>183</v>
      </c>
      <c r="B56" s="17" t="s">
        <v>37</v>
      </c>
      <c r="C56" s="21" t="s">
        <v>227</v>
      </c>
      <c r="D56" s="17" t="s">
        <v>16</v>
      </c>
      <c r="E56" s="15">
        <f>Market_Ref_currency!E56*E$57</f>
        <v>77.691021315971199</v>
      </c>
      <c r="F56" s="15">
        <f>Market_Ref_currency!F56*F$57</f>
        <v>74.041620419040186</v>
      </c>
      <c r="G56" s="15">
        <f>Market_Ref_currency!G56*G$57</f>
        <v>79.009697831756995</v>
      </c>
      <c r="H56" s="15">
        <f>Market_Ref_currency!H56*H$57</f>
        <v>85.33881496970865</v>
      </c>
      <c r="I56" s="15">
        <f>Market_Ref_currency!I56*I$57</f>
        <v>93.65356140462103</v>
      </c>
      <c r="J56" s="15">
        <f>Market_Ref_currency!J56*J$57</f>
        <v>102.36908211907087</v>
      </c>
      <c r="K56" s="20">
        <f>Market_Ref_currency!K56*K$57</f>
        <v>111.84304237911311</v>
      </c>
      <c r="L56" s="12">
        <v>-2.1115815281911754E-2</v>
      </c>
      <c r="M56" s="11">
        <v>7.0120890851590234E-2</v>
      </c>
      <c r="N56" s="11">
        <v>8.8408384253716887E-2</v>
      </c>
      <c r="O56" s="11">
        <v>0.11746483448298739</v>
      </c>
      <c r="P56" s="11">
        <v>0.11047433465036871</v>
      </c>
      <c r="Q56" s="11">
        <v>0.10360698310839833</v>
      </c>
      <c r="R56" s="12">
        <v>0.10493613664685442</v>
      </c>
    </row>
    <row r="57" spans="1:18" s="16" customFormat="1" ht="15" customHeight="1">
      <c r="A57" s="27"/>
      <c r="B57" s="27"/>
      <c r="C57" s="32"/>
      <c r="D57" s="32" t="s">
        <v>283</v>
      </c>
      <c r="E57" s="153">
        <v>0.25897007105323733</v>
      </c>
      <c r="F57" s="153">
        <v>0.22436854672436418</v>
      </c>
      <c r="G57" s="153">
        <v>0.2176575697844545</v>
      </c>
      <c r="H57" s="153">
        <v>0.21372104926047741</v>
      </c>
      <c r="I57" s="153">
        <v>0.2132221419407167</v>
      </c>
      <c r="J57" s="153">
        <v>0.21187715303241589</v>
      </c>
      <c r="K57" s="153">
        <v>0.21044160560303043</v>
      </c>
      <c r="L57" s="28"/>
      <c r="M57" s="29"/>
      <c r="N57" s="29"/>
      <c r="O57" s="29"/>
      <c r="P57" s="29"/>
      <c r="Q57" s="29"/>
      <c r="R57" s="30" t="s">
        <v>284</v>
      </c>
    </row>
    <row r="58" spans="1:18" s="16" customFormat="1" ht="15" customHeight="1">
      <c r="A58" s="18"/>
      <c r="B58" s="18"/>
      <c r="C58" s="18"/>
      <c r="D58" s="18"/>
      <c r="E58" s="3"/>
      <c r="F58" s="3"/>
      <c r="G58" s="3"/>
      <c r="H58" s="3"/>
      <c r="I58" s="3"/>
      <c r="J58" s="3"/>
      <c r="K58" s="3"/>
      <c r="L58" s="3"/>
      <c r="M58" s="3"/>
      <c r="N58" s="3"/>
      <c r="O58" s="3"/>
      <c r="P58" s="3"/>
      <c r="Q58" s="3"/>
      <c r="R58" s="3"/>
    </row>
    <row r="59" spans="1:18" s="9" customFormat="1" ht="15" customHeight="1">
      <c r="A59" s="18"/>
      <c r="B59" s="3"/>
      <c r="C59" s="3"/>
      <c r="D59" s="3"/>
      <c r="E59" s="3"/>
      <c r="F59" s="3"/>
      <c r="G59" s="3"/>
      <c r="H59" s="3"/>
      <c r="I59" s="3"/>
      <c r="J59" s="3"/>
      <c r="K59" s="3"/>
      <c r="L59" s="3"/>
      <c r="M59" s="3"/>
      <c r="N59" s="3"/>
      <c r="O59" s="3"/>
      <c r="P59" s="3"/>
      <c r="Q59" s="3"/>
      <c r="R59" s="3"/>
    </row>
    <row r="60" spans="1:18" s="16" customFormat="1" ht="15" customHeight="1">
      <c r="A60" s="18"/>
      <c r="B60" s="3"/>
      <c r="C60" s="3"/>
      <c r="D60" s="3"/>
      <c r="E60" s="3"/>
      <c r="F60" s="3"/>
      <c r="G60" s="3"/>
      <c r="H60" s="3"/>
      <c r="I60" s="3"/>
      <c r="J60" s="3"/>
      <c r="K60" s="3"/>
      <c r="L60" s="3"/>
      <c r="M60" s="3"/>
      <c r="N60" s="3"/>
      <c r="O60" s="3"/>
      <c r="P60" s="3"/>
      <c r="Q60" s="3"/>
      <c r="R60" s="3"/>
    </row>
    <row r="61" spans="1:18" s="16" customFormat="1" ht="15" customHeight="1">
      <c r="A61" s="3"/>
      <c r="B61" s="3"/>
      <c r="C61" s="3"/>
      <c r="D61" s="3"/>
      <c r="E61" s="3"/>
      <c r="F61" s="3"/>
      <c r="G61" s="3"/>
      <c r="H61" s="3"/>
      <c r="I61" s="3"/>
      <c r="J61" s="3"/>
      <c r="K61" s="3"/>
      <c r="L61" s="3"/>
      <c r="M61" s="3"/>
      <c r="N61" s="3"/>
      <c r="O61" s="3"/>
      <c r="P61" s="3"/>
      <c r="Q61" s="3"/>
      <c r="R61" s="3"/>
    </row>
    <row r="62" spans="1:18" s="9" customFormat="1" ht="15" customHeight="1">
      <c r="A62" s="3"/>
      <c r="B62" s="3"/>
      <c r="C62" s="3"/>
      <c r="D62" s="3"/>
      <c r="E62" s="3"/>
      <c r="F62" s="3"/>
      <c r="G62" s="3"/>
      <c r="H62" s="3"/>
      <c r="I62" s="3"/>
      <c r="J62" s="3"/>
      <c r="K62" s="3"/>
      <c r="L62" s="3"/>
      <c r="M62" s="3"/>
      <c r="N62" s="3"/>
      <c r="O62" s="3"/>
      <c r="P62" s="3"/>
      <c r="Q62" s="3"/>
      <c r="R62" s="3"/>
    </row>
    <row r="63" spans="1:18" s="16" customFormat="1" ht="15" customHeight="1">
      <c r="A63" s="3"/>
      <c r="B63" s="3"/>
      <c r="C63" s="3"/>
      <c r="D63" s="3"/>
      <c r="E63" s="3"/>
      <c r="F63" s="3"/>
      <c r="G63" s="3"/>
      <c r="H63" s="3"/>
      <c r="I63" s="3"/>
      <c r="J63" s="3"/>
      <c r="K63" s="3"/>
      <c r="L63" s="3"/>
      <c r="M63" s="3"/>
      <c r="N63" s="3"/>
      <c r="O63" s="3"/>
      <c r="P63" s="3"/>
      <c r="Q63" s="3"/>
      <c r="R63" s="3"/>
    </row>
    <row r="64" spans="1:18" s="16" customFormat="1" ht="15" customHeight="1">
      <c r="A64" s="3"/>
      <c r="B64" s="3"/>
      <c r="C64" s="3"/>
      <c r="D64" s="3"/>
      <c r="E64" s="3"/>
      <c r="F64" s="3"/>
      <c r="G64" s="3"/>
      <c r="H64" s="3"/>
      <c r="I64" s="3"/>
      <c r="J64" s="3"/>
      <c r="K64" s="3"/>
      <c r="L64" s="3"/>
      <c r="M64" s="3"/>
      <c r="N64" s="3"/>
      <c r="O64" s="3"/>
      <c r="P64" s="3"/>
      <c r="Q64" s="3"/>
      <c r="R64" s="3"/>
    </row>
    <row r="65" spans="1:18" s="9" customFormat="1" ht="15" customHeight="1">
      <c r="A65" s="3"/>
      <c r="B65" s="3"/>
      <c r="C65" s="3"/>
      <c r="D65" s="3"/>
      <c r="E65" s="3"/>
      <c r="F65" s="3"/>
      <c r="G65" s="3"/>
      <c r="H65" s="3"/>
      <c r="I65" s="3"/>
      <c r="J65" s="3"/>
      <c r="K65" s="3"/>
      <c r="L65" s="3"/>
      <c r="M65" s="3"/>
      <c r="N65" s="3"/>
      <c r="O65" s="3"/>
      <c r="P65" s="3"/>
      <c r="Q65" s="3"/>
      <c r="R65" s="3"/>
    </row>
    <row r="66" spans="1:18" s="16" customFormat="1" ht="15" customHeight="1">
      <c r="A66" s="3"/>
      <c r="B66" s="3"/>
      <c r="C66" s="3"/>
      <c r="D66" s="3"/>
      <c r="E66" s="3"/>
      <c r="F66" s="3"/>
      <c r="G66" s="3"/>
      <c r="H66" s="3"/>
      <c r="I66" s="3"/>
      <c r="J66" s="3"/>
      <c r="K66" s="3"/>
      <c r="L66" s="3"/>
      <c r="M66" s="3"/>
      <c r="N66" s="3"/>
      <c r="O66" s="3"/>
      <c r="P66" s="3"/>
      <c r="Q66" s="3"/>
      <c r="R66" s="3"/>
    </row>
    <row r="67" spans="1:18" s="16" customFormat="1" ht="15" customHeight="1">
      <c r="A67" s="3"/>
      <c r="B67" s="3"/>
      <c r="C67" s="3"/>
      <c r="D67" s="3"/>
      <c r="E67" s="3"/>
      <c r="F67" s="3"/>
      <c r="G67" s="3"/>
      <c r="H67" s="3"/>
      <c r="I67" s="3"/>
      <c r="J67" s="3"/>
      <c r="K67" s="3"/>
      <c r="L67" s="3"/>
      <c r="M67" s="3"/>
      <c r="N67" s="3"/>
      <c r="O67" s="3"/>
      <c r="P67" s="3"/>
      <c r="Q67" s="3"/>
      <c r="R67" s="3"/>
    </row>
    <row r="68" spans="1:18" s="9" customFormat="1" ht="15" customHeight="1">
      <c r="A68" s="3"/>
      <c r="B68" s="3"/>
      <c r="C68" s="3"/>
      <c r="D68" s="3"/>
      <c r="E68" s="3"/>
      <c r="F68" s="3"/>
      <c r="G68" s="3"/>
      <c r="H68" s="3"/>
      <c r="I68" s="3"/>
      <c r="J68" s="3"/>
      <c r="K68" s="3"/>
      <c r="L68" s="3"/>
      <c r="M68" s="3"/>
      <c r="N68" s="3"/>
      <c r="O68" s="3"/>
      <c r="P68" s="3"/>
      <c r="Q68" s="3"/>
      <c r="R68" s="3"/>
    </row>
    <row r="69" spans="1:18" s="16" customFormat="1" ht="15" customHeight="1">
      <c r="A69" s="3"/>
      <c r="B69" s="3"/>
      <c r="C69" s="3"/>
      <c r="D69" s="3"/>
      <c r="E69" s="3"/>
      <c r="F69" s="3"/>
      <c r="G69" s="3"/>
      <c r="H69" s="3"/>
      <c r="I69" s="3"/>
      <c r="J69" s="3"/>
      <c r="K69" s="3"/>
      <c r="L69" s="3"/>
      <c r="M69" s="3"/>
      <c r="N69" s="3"/>
      <c r="O69" s="3"/>
      <c r="P69" s="3"/>
      <c r="Q69" s="3"/>
      <c r="R69" s="3"/>
    </row>
    <row r="70" spans="1:18" s="16" customFormat="1" ht="15" customHeight="1">
      <c r="A70" s="3"/>
      <c r="B70" s="3"/>
      <c r="C70" s="3"/>
      <c r="D70" s="3"/>
      <c r="E70" s="3"/>
      <c r="F70" s="3"/>
      <c r="G70" s="3"/>
      <c r="H70" s="3"/>
      <c r="I70" s="3"/>
      <c r="J70" s="3"/>
      <c r="K70" s="3"/>
      <c r="L70" s="3"/>
      <c r="M70" s="3"/>
      <c r="N70" s="3"/>
      <c r="O70" s="3"/>
      <c r="P70" s="3"/>
      <c r="Q70" s="3"/>
      <c r="R70" s="3"/>
    </row>
    <row r="71" spans="1:18" s="18" customFormat="1" ht="15" customHeight="1">
      <c r="A71" s="3"/>
      <c r="B71" s="3"/>
      <c r="C71" s="3"/>
      <c r="D71" s="3"/>
      <c r="E71" s="3"/>
      <c r="F71" s="3"/>
      <c r="G71" s="3"/>
      <c r="H71" s="3"/>
      <c r="I71" s="3"/>
      <c r="J71" s="3"/>
      <c r="K71" s="3"/>
      <c r="L71" s="3"/>
      <c r="M71" s="3"/>
      <c r="N71" s="3"/>
      <c r="O71" s="3"/>
      <c r="P71" s="3"/>
      <c r="Q71" s="3"/>
      <c r="R71" s="3"/>
    </row>
  </sheetData>
  <autoFilter ref="A7:R7" xr:uid="{00000000-0009-0000-0000-00000A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INDEX</vt:lpstr>
      <vt:lpstr>Market_Ref_currency</vt:lpstr>
      <vt:lpstr>Topic Segmentation</vt:lpstr>
      <vt:lpstr>Generic Segmentation</vt:lpstr>
      <vt:lpstr>Graphs_Market</vt:lpstr>
      <vt:lpstr>Market_constant_EUR</vt:lpstr>
      <vt:lpstr>Market_constant_USD</vt:lpstr>
      <vt:lpstr>Market_current_EUR</vt:lpstr>
      <vt:lpstr>Market_current_USD</vt:lpstr>
      <vt:lpstr>Exchange_Rates</vt:lpstr>
      <vt:lpstr>About_PAC</vt:lpstr>
      <vt:lpstr>Graphs_Market!_Druckbereich</vt:lpstr>
      <vt:lpstr>INDEX!_Druckbereich</vt:lpstr>
      <vt:lpstr>Market_constant_EUR!_Druckbereich</vt:lpstr>
      <vt:lpstr>Market_constant_USD!_Druckbereich</vt:lpstr>
      <vt:lpstr>Market_current_EUR!_Druckbereich</vt:lpstr>
      <vt:lpstr>Market_current_USD!_Druckbereich</vt:lpstr>
      <vt:lpstr>Market_Ref_currency!_Druckbereich</vt:lpstr>
      <vt:lpstr>'Generic Segmentation'!_Toc465489066</vt:lpstr>
      <vt:lpstr>About_PAC!Print_Area</vt:lpstr>
      <vt:lpstr>'Generic Segmentation'!Print_Area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Osiander</dc:creator>
  <cp:lastModifiedBy>Augustin Gosoniu</cp:lastModifiedBy>
  <cp:lastPrinted>2012-07-24T15:11:48Z</cp:lastPrinted>
  <dcterms:created xsi:type="dcterms:W3CDTF">2000-07-07T12:07:22Z</dcterms:created>
  <dcterms:modified xsi:type="dcterms:W3CDTF">2024-01-29T14:50:24Z</dcterms:modified>
</cp:coreProperties>
</file>